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<sst xmlns="http://schemas.openxmlformats.org/spreadsheetml/2006/main" count="124" uniqueCount="120">
  <si>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</si>
  <si>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</si>
  <si>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</si>
  <si>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</si>
  <si>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</si>
  <si>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</si>
  <si>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</si>
  <si>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</si>
  <si>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</si>
  <si>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</si>
  <si>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</si>
  <si>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</si>
  <si>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</si>
  <si>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</si>
  <si>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</si>
  <si>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</si>
  <si>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</si>
  <si>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</si>
  <si>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</si>
  <si>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</si>
  <si>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</si>
  <si>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</si>
  <si>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</si>
  <si>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</si>
  <si>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</si>
  <si>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</si>
  <si>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</si>
  <si>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</si>
  <si>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</si>
  <si>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</si>
  <si>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</si>
  <si>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</si>
  <si>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</si>
  <si>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</si>
  <si>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</si>
  <si>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</si>
  <si>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</si>
  <si>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Единый сельскохозяйственный налог </t>
  </si>
  <si>
    <t>Прочие поступления от использования имущества (НАЙМ)</t>
  </si>
  <si>
    <t>Прочие поступления от денежных взысканий (штрафов) и иных сумм в возмещение ущерба, зачисляемые в бюджеты поселений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</si>
  <si>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</si>
  <si>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</si>
  <si>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</si>
  <si>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</si>
  <si>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</si>
  <si>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</si>
  <si>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</si>
  <si>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</si>
  <si>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</si>
  <si>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</si>
  <si>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</si>
  <si>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182 1 01 02020 01 1000 110</t>
  </si>
  <si>
    <t>182 1 01 02030 01 1000 110</t>
  </si>
  <si>
    <t>182 1 01 02030 01 3000 110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</si>
  <si>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</si>
  <si>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</si>
  <si>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</si>
  <si>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</si>
  <si>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</si>
  <si>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</si>
  <si>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</si>
  <si>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182 1 06 06033 10 3000 110</t>
  </si>
  <si>
    <t>182 1 06 06043 10 1000 110</t>
  </si>
  <si>
    <t>182 1 06 06043 10 2100 110</t>
  </si>
  <si>
    <t>612 1 13 01995 10 0515 130</t>
  </si>
  <si>
    <t>612 1 16 00000 00 0000 000</t>
  </si>
  <si>
    <t>612 1 16 90050 10 0000 140</t>
  </si>
  <si>
    <t>612 1 17 00000 00 0000 000</t>
  </si>
  <si>
    <t>612 1 17 05050 10 0000 180</t>
  </si>
  <si>
    <t>612 1 17 05050 10 0514 180</t>
  </si>
  <si>
    <t>612 2 00 00000 00 0000 000</t>
  </si>
  <si>
    <t>612 2 02 01001 10 0000 151</t>
  </si>
  <si>
    <t>612 2 02 02000 00 0000 151</t>
  </si>
  <si>
    <t>612 2 02 02216 10 0000 151</t>
  </si>
  <si>
    <t>612 2 02 03000 00 0000 151</t>
  </si>
  <si>
    <t>612 2 02 03015 10 0000 151</t>
  </si>
  <si>
    <t>612 2 02 03024 10 0000 151</t>
  </si>
  <si>
    <t>612 2 02 04000 00 0000 151</t>
  </si>
  <si>
    <t>612 2 02 04999 10 0000 151</t>
  </si>
  <si>
    <t>182 1 06 01000 00 0000 110</t>
  </si>
  <si>
    <t>612 2 02 00000 00 0000 000</t>
  </si>
  <si>
    <t>Приложение №2</t>
  </si>
  <si>
    <t>к решению совета депутатов</t>
  </si>
  <si>
    <t>МО Пудостьское сельское поселение</t>
  </si>
  <si>
    <t>Утверждено бюджет МО Пудостьское сельское поселение на 2016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</si>
  <si>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</si>
  <si>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</si>
  <si>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</si>
  <si>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</si>
  <si>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</si>
  <si>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</si>
  <si>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</si>
  <si>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</si>
  <si>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</si>
  <si>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</si>
  <si>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612 2 02 02077 10 0000 151</t>
  </si>
  <si>
    <t>Прочие субсидии бюджетам сельских поселений</t>
  </si>
  <si>
    <t>612 2 02 02999 10 0000 151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</si>
  <si>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</si>
  <si>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612 1 16 23051 10 0000 140</t>
  </si>
  <si>
    <t>ПРОГНОЗИРУЕМЫЕ поступления доходов в местный бюджет  за  2016 год</t>
  </si>
  <si>
    <t>Исполнено  бюджет МО Пудостьское сельское поселение за 2016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</si>
  <si>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</si>
  <si>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</si>
  <si>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</si>
  <si>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</si>
  <si>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182 1 01 02020 01 3000 110</t>
  </si>
  <si>
    <t>Прочие доходы от компенсации затрат бюджетов сельских поселений</t>
  </si>
  <si>
    <t>612 1 13 02995 10 0000 130</t>
  </si>
  <si>
    <t>612 1 11 09045 10 0 111 120</t>
  </si>
  <si>
    <t>612 1 17 05050 10 0 515 180</t>
  </si>
  <si>
    <t>612 2 19 00000 00 0000 000</t>
  </si>
  <si>
    <t>612 1 14 0000 00 0000 000</t>
  </si>
  <si>
    <t>ДОХОДЫ ОТ ПРОДАЖИ МАТЕРИАЛЬНЫХ И НЕМАТЕРИАЛЬНЫХ АКТИВОВ</t>
  </si>
  <si>
    <t>612 1 14 02053 10 0000 410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</si>
  <si>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</si>
  <si>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100 1 03 02260 01 0000           110</t>
  </si>
  <si>
    <t>182 1 06 06043 10 4000       110</t>
  </si>
  <si>
    <t>% испол-нения</t>
  </si>
  <si>
    <t>№138 от 08 февраля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</si>
</sst>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?"/>
    <numFmt numFmtId="166" formatCode="0.0"/>
    <numFmt numFmtId="167" formatCode="0.000"/>
  </numFmts>
  <fonts count="42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0" fillId="0" borderId="10" xfId="33" applyNumberFormat="1" applyFont="1" applyFill="1" applyBorder="1" applyAlignment="1">
      <alignment horizontal="center" vertical="center" wrapText="1" readingOrder="1"/>
      <protection/>
    </xf>
    <xf numFmtId="0" fontId="40" fillId="33" borderId="10" xfId="33" applyNumberFormat="1" applyFont="1" applyFill="1" applyBorder="1" applyAlignment="1">
      <alignment horizontal="center" vertical="center" wrapText="1" readingOrder="1"/>
      <protection/>
    </xf>
    <xf numFmtId="0" fontId="40" fillId="34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left" vertical="center" wrapText="1"/>
    </xf>
    <xf numFmtId="0" fontId="41" fillId="33" borderId="10" xfId="33" applyNumberFormat="1" applyFont="1" applyFill="1" applyBorder="1" applyAlignment="1">
      <alignment horizontal="left" vertical="center" wrapText="1" readingOrder="1"/>
      <protection/>
    </xf>
    <xf numFmtId="0" fontId="41" fillId="0" borderId="10" xfId="33" applyNumberFormat="1" applyFont="1" applyFill="1" applyBorder="1" applyAlignment="1">
      <alignment horizontal="left" vertical="center" wrapText="1" readingOrder="1"/>
      <protection/>
    </xf>
    <xf numFmtId="165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0" fillId="33" borderId="10" xfId="33" applyNumberFormat="1" applyFont="1" applyFill="1" applyBorder="1" applyAlignment="1">
      <alignment horizontal="left" vertical="center" wrapText="1" readingOrder="1"/>
      <protection/>
    </xf>
    <xf numFmtId="166" fontId="40" fillId="33" borderId="10" xfId="33" applyNumberFormat="1" applyFont="1" applyFill="1" applyBorder="1" applyAlignment="1">
      <alignment horizontal="right" vertical="center" wrapText="1" readingOrder="1"/>
      <protection/>
    </xf>
    <xf numFmtId="166" fontId="40" fillId="35" borderId="10" xfId="33" applyNumberFormat="1" applyFont="1" applyFill="1" applyBorder="1" applyAlignment="1">
      <alignment horizontal="right" vertical="center" wrapText="1" readingOrder="1"/>
      <protection/>
    </xf>
    <xf numFmtId="166" fontId="41" fillId="35" borderId="10" xfId="33" applyNumberFormat="1" applyFont="1" applyFill="1" applyBorder="1" applyAlignment="1">
      <alignment horizontal="right" vertical="center" wrapText="1" readingOrder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67" fontId="40" fillId="0" borderId="10" xfId="33" applyNumberFormat="1" applyFont="1" applyFill="1" applyBorder="1" applyAlignment="1">
      <alignment horizontal="right" vertical="center" wrapText="1" readingOrder="1"/>
      <protection/>
    </xf>
    <xf numFmtId="167" fontId="41" fillId="0" borderId="10" xfId="33" applyNumberFormat="1" applyFont="1" applyFill="1" applyBorder="1" applyAlignment="1">
      <alignment horizontal="right" vertical="center" wrapText="1" readingOrder="1"/>
      <protection/>
    </xf>
    <xf numFmtId="2" fontId="40" fillId="35" borderId="10" xfId="33" applyNumberFormat="1" applyFont="1" applyFill="1" applyBorder="1" applyAlignment="1">
      <alignment horizontal="right" vertical="center" wrapText="1" readingOrder="1"/>
      <protection/>
    </xf>
    <xf numFmtId="2" fontId="41" fillId="35" borderId="10" xfId="33" applyNumberFormat="1" applyFont="1" applyFill="1" applyBorder="1" applyAlignment="1">
      <alignment horizontal="right" vertical="center" wrapText="1" readingOrder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36" borderId="10" xfId="33" applyNumberFormat="1" applyFont="1" applyFill="1" applyBorder="1" applyAlignment="1">
      <alignment horizontal="center" vertical="center" wrapText="1" readingOrder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NumberFormat="1" applyFont="1" applyBorder="1" applyAlignment="1" applyProtection="1">
      <alignment horizontal="left" vertical="center" wrapText="1"/>
      <protection/>
    </xf>
    <xf numFmtId="166" fontId="40" fillId="0" borderId="10" xfId="33" applyNumberFormat="1" applyFont="1" applyFill="1" applyBorder="1" applyAlignment="1">
      <alignment horizontal="right" vertical="center" wrapText="1" readingOrder="1"/>
      <protection/>
    </xf>
    <xf numFmtId="166" fontId="41" fillId="0" borderId="10" xfId="33" applyNumberFormat="1" applyFont="1" applyFill="1" applyBorder="1" applyAlignment="1">
      <alignment horizontal="right" vertical="center" wrapText="1" readingOrder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distributed" wrapText="1"/>
    </xf>
    <xf numFmtId="0" fontId="3" fillId="0" borderId="13" xfId="0" applyFont="1" applyFill="1" applyBorder="1" applyAlignment="1">
      <alignment horizontal="right" vertical="distributed" wrapText="1"/>
    </xf>
    <xf numFmtId="0" fontId="2" fillId="0" borderId="13" xfId="0" applyFont="1" applyFill="1" applyBorder="1" applyAlignment="1">
      <alignment horizontal="right" vertical="distributed" wrapText="1"/>
    </xf>
    <xf numFmtId="0" fontId="1" fillId="0" borderId="13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showGridLines="0" tabSelected="1" view="pageLayout" zoomScale="75" zoomScaleNormal="75" zoomScalePageLayoutView="75" workbookViewId="0" topLeftCell="A1">
      <selection activeCell="B10" sqref="B10"/>
    </sheetView>
  </sheetViews>
  <sheetFormatPr defaultColWidth="9.140625" defaultRowHeight="15"/>
  <cols>
    <col min="1" max="1" width="32.28125" style="0" customWidth="1"/>
    <col min="2" max="2" width="50.28125" style="0" customWidth="1"/>
    <col min="3" max="3" width="16.8515625" style="0" customWidth="1"/>
    <col min="4" max="4" width="16.7109375" style="0" customWidth="1"/>
    <col min="5" max="5" width="10.8515625" style="0" customWidth="1"/>
  </cols>
  <sheetData>
    <row r="1" spans="1:5" ht="18" customHeight="1">
      <c r="A1" s="35" t="s">
        <v>81</v>
      </c>
      <c r="B1" s="35"/>
      <c r="C1" s="35"/>
      <c r="D1" s="5"/>
      <c r="E1" s="5"/>
    </row>
    <row r="2" spans="1:5" ht="18.75" customHeight="1">
      <c r="A2" s="36" t="s">
        <v>82</v>
      </c>
      <c r="B2" s="37"/>
      <c r="C2" s="37"/>
      <c r="D2" s="5"/>
      <c r="E2" s="5"/>
    </row>
    <row r="3" spans="1:5" ht="21.75" customHeight="1" hidden="1">
      <c r="A3" s="37"/>
      <c r="B3" s="37"/>
      <c r="C3" s="37"/>
      <c r="D3" s="5"/>
      <c r="E3" s="5"/>
    </row>
    <row r="4" spans="1:5" ht="21.75" customHeight="1" hidden="1">
      <c r="A4" s="37"/>
      <c r="B4" s="37"/>
      <c r="C4" s="37"/>
      <c r="D4" s="5"/>
      <c r="E4" s="5"/>
    </row>
    <row r="5" spans="1:5" ht="20.25" customHeight="1">
      <c r="A5" s="36" t="s">
        <v>83</v>
      </c>
      <c r="B5" s="37"/>
      <c r="C5" s="37"/>
      <c r="D5" s="5"/>
      <c r="E5" s="5"/>
    </row>
    <row r="6" spans="1:5" ht="27" customHeight="1" hidden="1">
      <c r="A6" s="37"/>
      <c r="B6" s="37"/>
      <c r="C6" s="37"/>
      <c r="D6" s="5"/>
      <c r="E6" s="5"/>
    </row>
    <row r="7" spans="1:5" ht="30.75" customHeight="1" hidden="1">
      <c r="A7" s="37"/>
      <c r="B7" s="37"/>
      <c r="C7" s="37"/>
      <c r="D7" s="5"/>
      <c r="E7" s="5"/>
    </row>
    <row r="8" spans="1:5" ht="19.5" customHeight="1">
      <c r="A8" s="38" t="s">
        <v>119</v>
      </c>
      <c r="B8" s="38"/>
      <c r="C8" s="38"/>
      <c r="D8" s="5"/>
      <c r="E8" s="5"/>
    </row>
    <row r="9" spans="1:4" ht="37.5" customHeight="1">
      <c r="A9" s="39" t="s">
        <v>100</v>
      </c>
      <c r="B9" s="40"/>
      <c r="C9" s="40"/>
      <c r="D9" s="41"/>
    </row>
    <row r="10" spans="1:5" ht="156" customHeight="1">
      <c r="A10" s="4" t="s">
        <v>1</v>
      </c>
      <c r="B10" s="4" t="s">
        <v>0</v>
      </c>
      <c r="C10" s="4" t="s">
        <v>84</v>
      </c>
      <c r="D10" s="4" t="s">
        <v>101</v>
      </c>
      <c r="E10" s="4" t="s">
        <v>118</v>
      </c>
    </row>
    <row r="11" spans="1:5" ht="37.5">
      <c r="A11" s="7"/>
      <c r="B11" s="3" t="s">
        <v>12</v>
      </c>
      <c r="C11" s="12">
        <f>C12+C40</f>
        <v>27907.661</v>
      </c>
      <c r="D11" s="12">
        <f>D12+D40</f>
        <v>29807.101</v>
      </c>
      <c r="E11" s="12">
        <f>D11/C11%</f>
        <v>106.80615978530052</v>
      </c>
    </row>
    <row r="12" spans="1:5" ht="18.75">
      <c r="A12" s="7"/>
      <c r="B12" s="3" t="s">
        <v>34</v>
      </c>
      <c r="C12" s="12">
        <f>C13+C23+C28+C30+C33</f>
        <v>25458.561</v>
      </c>
      <c r="D12" s="12">
        <f>D13+D23+D28+D30+D33</f>
        <v>27226.501</v>
      </c>
      <c r="E12" s="12">
        <f aca="true" t="shared" si="0" ref="E12:E69">D12/C12%</f>
        <v>106.94438307019787</v>
      </c>
    </row>
    <row r="13" spans="1:5" ht="54.75" customHeight="1">
      <c r="A13" s="24" t="s">
        <v>42</v>
      </c>
      <c r="B13" s="2" t="s">
        <v>18</v>
      </c>
      <c r="C13" s="31">
        <f>C14+C15+C16+C17+C20+C21+C22+C18+C19</f>
        <v>8400.359999999999</v>
      </c>
      <c r="D13" s="31">
        <f>D14+D15+D16+D17+D20+D21+D22+D18+D19</f>
        <v>9351.5</v>
      </c>
      <c r="E13" s="13">
        <f t="shared" si="0"/>
        <v>111.32260998338168</v>
      </c>
    </row>
    <row r="14" spans="1:5" ht="180" customHeight="1">
      <c r="A14" s="1" t="s">
        <v>49</v>
      </c>
      <c r="B14" s="8" t="s">
        <v>17</v>
      </c>
      <c r="C14" s="32">
        <v>8192.3</v>
      </c>
      <c r="D14" s="32">
        <v>9066.9</v>
      </c>
      <c r="E14" s="14">
        <f t="shared" si="0"/>
        <v>110.67587856890007</v>
      </c>
    </row>
    <row r="15" spans="1:5" ht="182.25" customHeight="1">
      <c r="A15" s="1" t="s">
        <v>50</v>
      </c>
      <c r="B15" s="9" t="s">
        <v>35</v>
      </c>
      <c r="C15" s="32">
        <v>54.2</v>
      </c>
      <c r="D15" s="32">
        <v>74.2</v>
      </c>
      <c r="E15" s="14">
        <f t="shared" si="0"/>
        <v>136.90036900369003</v>
      </c>
    </row>
    <row r="16" spans="1:5" ht="213" customHeight="1">
      <c r="A16" s="10" t="s">
        <v>86</v>
      </c>
      <c r="B16" s="9" t="s">
        <v>85</v>
      </c>
      <c r="C16" s="32">
        <v>119.1</v>
      </c>
      <c r="D16" s="32">
        <v>175.6</v>
      </c>
      <c r="E16" s="14">
        <f t="shared" si="0"/>
        <v>147.43912678421495</v>
      </c>
    </row>
    <row r="17" spans="1:5" ht="245.25" customHeight="1">
      <c r="A17" s="1" t="s">
        <v>51</v>
      </c>
      <c r="B17" s="8" t="s">
        <v>16</v>
      </c>
      <c r="C17" s="32">
        <v>18.7</v>
      </c>
      <c r="D17" s="32">
        <v>18.7</v>
      </c>
      <c r="E17" s="14">
        <f t="shared" si="0"/>
        <v>100</v>
      </c>
    </row>
    <row r="18" spans="1:5" ht="271.5" customHeight="1">
      <c r="A18" s="15" t="s">
        <v>103</v>
      </c>
      <c r="B18" s="22" t="s">
        <v>102</v>
      </c>
      <c r="C18" s="32">
        <v>0.6</v>
      </c>
      <c r="D18" s="32">
        <v>0.6</v>
      </c>
      <c r="E18" s="14">
        <f t="shared" si="0"/>
        <v>100</v>
      </c>
    </row>
    <row r="19" spans="1:5" ht="271.5" customHeight="1">
      <c r="A19" s="15" t="s">
        <v>106</v>
      </c>
      <c r="B19" s="22" t="s">
        <v>104</v>
      </c>
      <c r="C19" s="32">
        <v>3.3</v>
      </c>
      <c r="D19" s="32">
        <v>3.3</v>
      </c>
      <c r="E19" s="14">
        <f t="shared" si="0"/>
        <v>99.99999999999999</v>
      </c>
    </row>
    <row r="20" spans="1:5" ht="57" customHeight="1">
      <c r="A20" s="15" t="s">
        <v>52</v>
      </c>
      <c r="B20" s="16" t="s">
        <v>105</v>
      </c>
      <c r="C20" s="32">
        <v>11.3</v>
      </c>
      <c r="D20" s="32">
        <v>11.3</v>
      </c>
      <c r="E20" s="14">
        <f t="shared" si="0"/>
        <v>100</v>
      </c>
    </row>
    <row r="21" spans="1:5" ht="130.5" customHeight="1">
      <c r="A21" s="1" t="s">
        <v>88</v>
      </c>
      <c r="B21" s="6" t="s">
        <v>87</v>
      </c>
      <c r="C21" s="32">
        <v>0.06</v>
      </c>
      <c r="D21" s="32">
        <v>0.1</v>
      </c>
      <c r="E21" s="14">
        <f t="shared" si="0"/>
        <v>166.66666666666669</v>
      </c>
    </row>
    <row r="22" spans="1:5" ht="197.25" customHeight="1">
      <c r="A22" s="10" t="s">
        <v>53</v>
      </c>
      <c r="B22" s="6" t="s">
        <v>36</v>
      </c>
      <c r="C22" s="32">
        <v>0.8</v>
      </c>
      <c r="D22" s="32">
        <v>0.8</v>
      </c>
      <c r="E22" s="14">
        <f t="shared" si="0"/>
        <v>100</v>
      </c>
    </row>
    <row r="23" spans="1:5" ht="81" customHeight="1">
      <c r="A23" s="25" t="s">
        <v>43</v>
      </c>
      <c r="B23" s="2" t="s">
        <v>32</v>
      </c>
      <c r="C23" s="31">
        <f>C24+C26+C25+C27</f>
        <v>2404.9</v>
      </c>
      <c r="D23" s="31">
        <f>D24+D26+D25+D27</f>
        <v>2631</v>
      </c>
      <c r="E23" s="13">
        <f t="shared" si="0"/>
        <v>109.40163832175975</v>
      </c>
    </row>
    <row r="24" spans="1:5" ht="98.25" customHeight="1">
      <c r="A24" s="1" t="s">
        <v>54</v>
      </c>
      <c r="B24" s="6" t="s">
        <v>40</v>
      </c>
      <c r="C24" s="32">
        <v>760.5</v>
      </c>
      <c r="D24" s="32">
        <v>899.4</v>
      </c>
      <c r="E24" s="14">
        <f t="shared" si="0"/>
        <v>118.26429980276133</v>
      </c>
    </row>
    <row r="25" spans="1:5" ht="188.25" customHeight="1">
      <c r="A25" s="10" t="s">
        <v>90</v>
      </c>
      <c r="B25" s="9" t="s">
        <v>89</v>
      </c>
      <c r="C25" s="32">
        <v>13</v>
      </c>
      <c r="D25" s="32">
        <v>13.7</v>
      </c>
      <c r="E25" s="14">
        <f t="shared" si="0"/>
        <v>105.38461538461537</v>
      </c>
    </row>
    <row r="26" spans="1:5" ht="125.25" customHeight="1">
      <c r="A26" s="1" t="s">
        <v>55</v>
      </c>
      <c r="B26" s="6" t="s">
        <v>41</v>
      </c>
      <c r="C26" s="32">
        <v>1631.4</v>
      </c>
      <c r="D26" s="32">
        <v>1851.1</v>
      </c>
      <c r="E26" s="14">
        <f t="shared" si="0"/>
        <v>113.46696089248498</v>
      </c>
    </row>
    <row r="27" spans="1:5" ht="208.5" customHeight="1">
      <c r="A27" s="21" t="s">
        <v>116</v>
      </c>
      <c r="B27" s="33" t="s">
        <v>91</v>
      </c>
      <c r="C27" s="32">
        <v>0</v>
      </c>
      <c r="D27" s="32">
        <v>-133.2</v>
      </c>
      <c r="E27" s="14" t="e">
        <f t="shared" si="0"/>
        <v>#DIV/0!</v>
      </c>
    </row>
    <row r="28" spans="1:5" ht="57" customHeight="1">
      <c r="A28" s="24" t="s">
        <v>44</v>
      </c>
      <c r="B28" s="2" t="s">
        <v>24</v>
      </c>
      <c r="C28" s="17">
        <f>C29</f>
        <v>0.001</v>
      </c>
      <c r="D28" s="17">
        <f>D29</f>
        <v>0.001</v>
      </c>
      <c r="E28" s="19">
        <f t="shared" si="0"/>
        <v>100</v>
      </c>
    </row>
    <row r="29" spans="1:5" ht="63" customHeight="1">
      <c r="A29" s="1" t="s">
        <v>56</v>
      </c>
      <c r="B29" s="6" t="s">
        <v>37</v>
      </c>
      <c r="C29" s="18">
        <v>0.001</v>
      </c>
      <c r="D29" s="18">
        <v>0.001</v>
      </c>
      <c r="E29" s="20">
        <f t="shared" si="0"/>
        <v>100</v>
      </c>
    </row>
    <row r="30" spans="1:5" ht="60.75" customHeight="1">
      <c r="A30" s="24" t="s">
        <v>79</v>
      </c>
      <c r="B30" s="2" t="s">
        <v>15</v>
      </c>
      <c r="C30" s="31">
        <f>C31+C32</f>
        <v>1669.1999999999998</v>
      </c>
      <c r="D30" s="31">
        <f>D31+D32</f>
        <v>1691.6</v>
      </c>
      <c r="E30" s="13">
        <f t="shared" si="0"/>
        <v>101.34196022046491</v>
      </c>
    </row>
    <row r="31" spans="1:5" ht="103.5" customHeight="1">
      <c r="A31" s="1" t="s">
        <v>57</v>
      </c>
      <c r="B31" s="8" t="s">
        <v>13</v>
      </c>
      <c r="C31" s="32">
        <v>1660.1</v>
      </c>
      <c r="D31" s="32">
        <v>1682.3</v>
      </c>
      <c r="E31" s="14">
        <f t="shared" si="0"/>
        <v>101.33726883922655</v>
      </c>
    </row>
    <row r="32" spans="1:5" ht="109.5" customHeight="1">
      <c r="A32" s="1" t="s">
        <v>58</v>
      </c>
      <c r="B32" s="8" t="s">
        <v>14</v>
      </c>
      <c r="C32" s="32">
        <v>9.1</v>
      </c>
      <c r="D32" s="32">
        <v>9.3</v>
      </c>
      <c r="E32" s="14">
        <f t="shared" si="0"/>
        <v>102.1978021978022</v>
      </c>
    </row>
    <row r="33" spans="1:5" ht="45.75" customHeight="1">
      <c r="A33" s="24" t="s">
        <v>45</v>
      </c>
      <c r="B33" s="2" t="s">
        <v>23</v>
      </c>
      <c r="C33" s="31">
        <f>C34+C35+C36+C37+C38+C39</f>
        <v>12984.1</v>
      </c>
      <c r="D33" s="31">
        <f>D34+D35+D36+D37+D38+D39</f>
        <v>13552.4</v>
      </c>
      <c r="E33" s="13">
        <f t="shared" si="0"/>
        <v>104.37689173681656</v>
      </c>
    </row>
    <row r="34" spans="1:5" ht="89.25" customHeight="1">
      <c r="A34" s="1" t="s">
        <v>59</v>
      </c>
      <c r="B34" s="8" t="s">
        <v>21</v>
      </c>
      <c r="C34" s="32">
        <v>7141.1</v>
      </c>
      <c r="D34" s="32">
        <v>7191.5</v>
      </c>
      <c r="E34" s="14">
        <f t="shared" si="0"/>
        <v>100.7057736203106</v>
      </c>
    </row>
    <row r="35" spans="1:5" ht="87" customHeight="1">
      <c r="A35" s="1" t="s">
        <v>60</v>
      </c>
      <c r="B35" s="8" t="s">
        <v>22</v>
      </c>
      <c r="C35" s="32">
        <v>39.5</v>
      </c>
      <c r="D35" s="32">
        <v>39.4</v>
      </c>
      <c r="E35" s="14">
        <f t="shared" si="0"/>
        <v>99.74683544303797</v>
      </c>
    </row>
    <row r="36" spans="1:5" ht="81.75" customHeight="1">
      <c r="A36" s="1" t="s">
        <v>61</v>
      </c>
      <c r="B36" s="8" t="s">
        <v>22</v>
      </c>
      <c r="C36" s="32">
        <v>87.6</v>
      </c>
      <c r="D36" s="32">
        <v>87.6</v>
      </c>
      <c r="E36" s="14">
        <f t="shared" si="0"/>
        <v>100</v>
      </c>
    </row>
    <row r="37" spans="1:5" ht="90" customHeight="1">
      <c r="A37" s="1" t="s">
        <v>62</v>
      </c>
      <c r="B37" s="8" t="s">
        <v>20</v>
      </c>
      <c r="C37" s="32">
        <v>5658.6</v>
      </c>
      <c r="D37" s="32">
        <v>6175.6</v>
      </c>
      <c r="E37" s="14">
        <f t="shared" si="0"/>
        <v>109.13653553882585</v>
      </c>
    </row>
    <row r="38" spans="1:5" ht="87.75" customHeight="1">
      <c r="A38" s="1" t="s">
        <v>63</v>
      </c>
      <c r="B38" s="8" t="s">
        <v>20</v>
      </c>
      <c r="C38" s="32">
        <v>57.3</v>
      </c>
      <c r="D38" s="32">
        <v>58.5</v>
      </c>
      <c r="E38" s="14">
        <f t="shared" si="0"/>
        <v>102.09424083769635</v>
      </c>
    </row>
    <row r="39" spans="1:5" ht="113.25" customHeight="1">
      <c r="A39" s="21" t="s">
        <v>117</v>
      </c>
      <c r="B39" s="33" t="s">
        <v>92</v>
      </c>
      <c r="C39" s="32"/>
      <c r="D39" s="32">
        <v>-0.2</v>
      </c>
      <c r="E39" s="14"/>
    </row>
    <row r="40" spans="1:5" ht="127.5" customHeight="1">
      <c r="A40" s="23"/>
      <c r="B40" s="3" t="s">
        <v>33</v>
      </c>
      <c r="C40" s="12">
        <f>C41+C44+C49+C52+C47</f>
        <v>2449.1</v>
      </c>
      <c r="D40" s="12">
        <f>D41+D44+D49+D52+D47</f>
        <v>2580.6</v>
      </c>
      <c r="E40" s="12">
        <f t="shared" si="0"/>
        <v>105.36931934179903</v>
      </c>
    </row>
    <row r="41" spans="1:5" ht="127.5" customHeight="1">
      <c r="A41" s="24" t="s">
        <v>46</v>
      </c>
      <c r="B41" s="2" t="s">
        <v>27</v>
      </c>
      <c r="C41" s="31">
        <f>C42+C43</f>
        <v>965.2</v>
      </c>
      <c r="D41" s="31">
        <f>D42+D43</f>
        <v>1051.4</v>
      </c>
      <c r="E41" s="13">
        <f t="shared" si="0"/>
        <v>108.93079154579361</v>
      </c>
    </row>
    <row r="42" spans="1:5" ht="107.25" customHeight="1">
      <c r="A42" s="26" t="s">
        <v>47</v>
      </c>
      <c r="B42" s="8" t="s">
        <v>25</v>
      </c>
      <c r="C42" s="32">
        <v>45.2</v>
      </c>
      <c r="D42" s="32">
        <v>48.4</v>
      </c>
      <c r="E42" s="14">
        <f t="shared" si="0"/>
        <v>107.0796460176991</v>
      </c>
    </row>
    <row r="43" spans="1:5" ht="120" customHeight="1">
      <c r="A43" s="1" t="s">
        <v>109</v>
      </c>
      <c r="B43" s="6" t="s">
        <v>38</v>
      </c>
      <c r="C43" s="32">
        <v>920</v>
      </c>
      <c r="D43" s="32">
        <v>1003</v>
      </c>
      <c r="E43" s="14">
        <f t="shared" si="0"/>
        <v>109.0217391304348</v>
      </c>
    </row>
    <row r="44" spans="1:5" ht="82.5" customHeight="1">
      <c r="A44" s="24" t="s">
        <v>48</v>
      </c>
      <c r="B44" s="2" t="s">
        <v>26</v>
      </c>
      <c r="C44" s="31">
        <f>C45+C46</f>
        <v>704.8</v>
      </c>
      <c r="D44" s="31">
        <f>D45+D46</f>
        <v>715.0999999999999</v>
      </c>
      <c r="E44" s="13">
        <f t="shared" si="0"/>
        <v>101.46140749148695</v>
      </c>
    </row>
    <row r="45" spans="1:5" ht="56.25">
      <c r="A45" s="26" t="s">
        <v>64</v>
      </c>
      <c r="B45" s="8" t="s">
        <v>11</v>
      </c>
      <c r="C45" s="32">
        <v>267.9</v>
      </c>
      <c r="D45" s="32">
        <v>278.4</v>
      </c>
      <c r="E45" s="14">
        <f t="shared" si="0"/>
        <v>103.91937290033594</v>
      </c>
    </row>
    <row r="46" spans="1:5" ht="73.5" customHeight="1">
      <c r="A46" s="15" t="s">
        <v>108</v>
      </c>
      <c r="B46" s="16" t="s">
        <v>107</v>
      </c>
      <c r="C46" s="32">
        <v>436.9</v>
      </c>
      <c r="D46" s="32">
        <v>436.7</v>
      </c>
      <c r="E46" s="14">
        <f>D46/C46%</f>
        <v>99.95422293430991</v>
      </c>
    </row>
    <row r="47" spans="1:5" ht="76.5" customHeight="1">
      <c r="A47" s="28" t="s">
        <v>112</v>
      </c>
      <c r="B47" s="29" t="s">
        <v>113</v>
      </c>
      <c r="C47" s="31">
        <f>C48</f>
        <v>171.1</v>
      </c>
      <c r="D47" s="31">
        <f>D48</f>
        <v>171.1</v>
      </c>
      <c r="E47" s="13">
        <f>D47/C47%</f>
        <v>100</v>
      </c>
    </row>
    <row r="48" spans="1:5" ht="76.5" customHeight="1">
      <c r="A48" s="15" t="s">
        <v>114</v>
      </c>
      <c r="B48" s="30" t="s">
        <v>115</v>
      </c>
      <c r="C48" s="32">
        <v>171.1</v>
      </c>
      <c r="D48" s="32">
        <v>171.1</v>
      </c>
      <c r="E48" s="14">
        <f>D48/C48%</f>
        <v>100</v>
      </c>
    </row>
    <row r="49" spans="1:5" ht="76.5" customHeight="1">
      <c r="A49" s="24" t="s">
        <v>65</v>
      </c>
      <c r="B49" s="2" t="s">
        <v>2</v>
      </c>
      <c r="C49" s="31">
        <f>C51+C50</f>
        <v>59.400000000000006</v>
      </c>
      <c r="D49" s="31">
        <f>D51+D50</f>
        <v>59.400000000000006</v>
      </c>
      <c r="E49" s="13">
        <f t="shared" si="0"/>
        <v>100</v>
      </c>
    </row>
    <row r="50" spans="1:5" ht="250.5" customHeight="1">
      <c r="A50" s="21" t="s">
        <v>99</v>
      </c>
      <c r="B50" s="16" t="s">
        <v>98</v>
      </c>
      <c r="C50" s="32">
        <v>51.2</v>
      </c>
      <c r="D50" s="32">
        <v>51.2</v>
      </c>
      <c r="E50" s="14">
        <f t="shared" si="0"/>
        <v>100</v>
      </c>
    </row>
    <row r="51" spans="1:5" ht="75">
      <c r="A51" s="1" t="s">
        <v>66</v>
      </c>
      <c r="B51" s="6" t="s">
        <v>39</v>
      </c>
      <c r="C51" s="32">
        <v>8.2</v>
      </c>
      <c r="D51" s="32">
        <v>8.2</v>
      </c>
      <c r="E51" s="14">
        <f t="shared" si="0"/>
        <v>100</v>
      </c>
    </row>
    <row r="52" spans="1:5" ht="37.5">
      <c r="A52" s="24" t="s">
        <v>67</v>
      </c>
      <c r="B52" s="2" t="s">
        <v>9</v>
      </c>
      <c r="C52" s="31">
        <f>C53+C54+C55</f>
        <v>548.6</v>
      </c>
      <c r="D52" s="31">
        <f>D53+D54+D55</f>
        <v>583.6</v>
      </c>
      <c r="E52" s="13">
        <f t="shared" si="0"/>
        <v>106.37987604812248</v>
      </c>
    </row>
    <row r="53" spans="1:5" ht="144.75" customHeight="1">
      <c r="A53" s="26" t="s">
        <v>68</v>
      </c>
      <c r="B53" s="8" t="s">
        <v>8</v>
      </c>
      <c r="C53" s="32">
        <v>461.6</v>
      </c>
      <c r="D53" s="32">
        <v>486.6</v>
      </c>
      <c r="E53" s="14">
        <f t="shared" si="0"/>
        <v>105.41594454072789</v>
      </c>
    </row>
    <row r="54" spans="1:5" ht="95.25" customHeight="1">
      <c r="A54" s="1" t="s">
        <v>69</v>
      </c>
      <c r="B54" s="8" t="s">
        <v>8</v>
      </c>
      <c r="C54" s="32">
        <v>22</v>
      </c>
      <c r="D54" s="32">
        <v>22</v>
      </c>
      <c r="E54" s="14">
        <f t="shared" si="0"/>
        <v>100</v>
      </c>
    </row>
    <row r="55" spans="1:5" ht="37.5">
      <c r="A55" s="1" t="s">
        <v>110</v>
      </c>
      <c r="B55" s="8" t="s">
        <v>8</v>
      </c>
      <c r="C55" s="32">
        <v>65</v>
      </c>
      <c r="D55" s="32">
        <v>75</v>
      </c>
      <c r="E55" s="14">
        <f t="shared" si="0"/>
        <v>115.38461538461539</v>
      </c>
    </row>
    <row r="56" spans="1:5" ht="61.5" customHeight="1">
      <c r="A56" s="27" t="s">
        <v>70</v>
      </c>
      <c r="B56" s="3" t="s">
        <v>31</v>
      </c>
      <c r="C56" s="12">
        <f>C57+C59+C66+C63</f>
        <v>34680.2</v>
      </c>
      <c r="D56" s="12">
        <f>D57+D59+D63+D66+D68</f>
        <v>34566.5</v>
      </c>
      <c r="E56" s="12">
        <f t="shared" si="0"/>
        <v>99.67214721945088</v>
      </c>
    </row>
    <row r="57" spans="1:5" ht="83.25" customHeight="1">
      <c r="A57" s="24" t="s">
        <v>80</v>
      </c>
      <c r="B57" s="2" t="s">
        <v>30</v>
      </c>
      <c r="C57" s="31">
        <f>C58</f>
        <v>21183.3</v>
      </c>
      <c r="D57" s="31">
        <f>D58</f>
        <v>21183.3</v>
      </c>
      <c r="E57" s="13">
        <f t="shared" si="0"/>
        <v>100</v>
      </c>
    </row>
    <row r="58" spans="1:5" ht="62.25" customHeight="1">
      <c r="A58" s="26" t="s">
        <v>71</v>
      </c>
      <c r="B58" s="8" t="s">
        <v>29</v>
      </c>
      <c r="C58" s="32">
        <v>21183.3</v>
      </c>
      <c r="D58" s="32">
        <v>21183.3</v>
      </c>
      <c r="E58" s="14">
        <f t="shared" si="0"/>
        <v>100</v>
      </c>
    </row>
    <row r="59" spans="1:5" ht="20.25" customHeight="1">
      <c r="A59" s="24" t="s">
        <v>72</v>
      </c>
      <c r="B59" s="2" t="s">
        <v>4</v>
      </c>
      <c r="C59" s="31">
        <f>C60+C61+C62</f>
        <v>6703.4</v>
      </c>
      <c r="D59" s="31">
        <f>D60+D61+D62</f>
        <v>6703.4</v>
      </c>
      <c r="E59" s="13">
        <f t="shared" si="0"/>
        <v>100</v>
      </c>
    </row>
    <row r="60" spans="1:5" ht="99.75" customHeight="1">
      <c r="A60" s="15" t="s">
        <v>95</v>
      </c>
      <c r="B60" s="16" t="s">
        <v>94</v>
      </c>
      <c r="C60" s="32">
        <v>2062.8</v>
      </c>
      <c r="D60" s="32">
        <v>2062.8</v>
      </c>
      <c r="E60" s="14">
        <f t="shared" si="0"/>
        <v>100.00000000000001</v>
      </c>
    </row>
    <row r="61" spans="1:5" ht="187.5">
      <c r="A61" s="26" t="s">
        <v>73</v>
      </c>
      <c r="B61" s="8" t="s">
        <v>3</v>
      </c>
      <c r="C61" s="32">
        <v>1371</v>
      </c>
      <c r="D61" s="32">
        <v>1371</v>
      </c>
      <c r="E61" s="14">
        <f t="shared" si="0"/>
        <v>100</v>
      </c>
    </row>
    <row r="62" spans="1:5" ht="37.5">
      <c r="A62" s="26" t="s">
        <v>97</v>
      </c>
      <c r="B62" s="16" t="s">
        <v>96</v>
      </c>
      <c r="C62" s="32">
        <v>3269.6</v>
      </c>
      <c r="D62" s="32">
        <v>3269.6</v>
      </c>
      <c r="E62" s="14">
        <f t="shared" si="0"/>
        <v>100</v>
      </c>
    </row>
    <row r="63" spans="1:5" ht="85.5" customHeight="1">
      <c r="A63" s="24" t="s">
        <v>74</v>
      </c>
      <c r="B63" s="2" t="s">
        <v>5</v>
      </c>
      <c r="C63" s="31">
        <f>C64+C65</f>
        <v>936.1999999999999</v>
      </c>
      <c r="D63" s="31">
        <f>D64+D65</f>
        <v>936.1999999999999</v>
      </c>
      <c r="E63" s="13">
        <f t="shared" si="0"/>
        <v>99.99999999999999</v>
      </c>
    </row>
    <row r="64" spans="1:5" ht="183" customHeight="1">
      <c r="A64" s="26" t="s">
        <v>75</v>
      </c>
      <c r="B64" s="8" t="s">
        <v>6</v>
      </c>
      <c r="C64" s="32">
        <v>375.4</v>
      </c>
      <c r="D64" s="32">
        <v>375.4</v>
      </c>
      <c r="E64" s="14">
        <f t="shared" si="0"/>
        <v>100</v>
      </c>
    </row>
    <row r="65" spans="1:5" ht="81" customHeight="1">
      <c r="A65" s="26" t="s">
        <v>76</v>
      </c>
      <c r="B65" s="8" t="s">
        <v>7</v>
      </c>
      <c r="C65" s="32">
        <v>560.8</v>
      </c>
      <c r="D65" s="32">
        <v>560.8</v>
      </c>
      <c r="E65" s="14">
        <f t="shared" si="0"/>
        <v>100</v>
      </c>
    </row>
    <row r="66" spans="1:5" ht="37.5">
      <c r="A66" s="24" t="s">
        <v>77</v>
      </c>
      <c r="B66" s="2" t="s">
        <v>19</v>
      </c>
      <c r="C66" s="31">
        <f>C67+C68</f>
        <v>5857.3</v>
      </c>
      <c r="D66" s="31">
        <f>D67</f>
        <v>5784.3</v>
      </c>
      <c r="E66" s="13">
        <f t="shared" si="0"/>
        <v>98.75369197411777</v>
      </c>
    </row>
    <row r="67" spans="1:5" ht="102.75" customHeight="1">
      <c r="A67" s="26" t="s">
        <v>78</v>
      </c>
      <c r="B67" s="8" t="s">
        <v>10</v>
      </c>
      <c r="C67" s="32">
        <v>5857.3</v>
      </c>
      <c r="D67" s="32">
        <v>5784.3</v>
      </c>
      <c r="E67" s="14">
        <f t="shared" si="0"/>
        <v>98.75369197411777</v>
      </c>
    </row>
    <row r="68" spans="1:5" ht="92.25" customHeight="1">
      <c r="A68" s="24" t="s">
        <v>111</v>
      </c>
      <c r="B68" s="34" t="s">
        <v>93</v>
      </c>
      <c r="C68" s="31"/>
      <c r="D68" s="31">
        <v>-40.7</v>
      </c>
      <c r="E68" s="13"/>
    </row>
    <row r="69" spans="1:5" ht="18.75">
      <c r="A69" s="10"/>
      <c r="B69" s="11" t="s">
        <v>28</v>
      </c>
      <c r="C69" s="12">
        <f>C11+C56</f>
        <v>62587.861</v>
      </c>
      <c r="D69" s="12">
        <f>D11+D56</f>
        <v>64373.600999999995</v>
      </c>
      <c r="E69" s="12">
        <f t="shared" si="0"/>
        <v>102.85317307776343</v>
      </c>
    </row>
    <row r="70" ht="77.25" customHeight="1"/>
    <row r="71" ht="90.75" customHeight="1"/>
  </sheetData>
  <sheetProtection/>
  <mergeCells count="5">
    <mergeCell ref="A1:C1"/>
    <mergeCell ref="A5:C7"/>
    <mergeCell ref="A2:C4"/>
    <mergeCell ref="A8:C8"/>
    <mergeCell ref="A9:D9"/>
  </mergeCells>
  <printOptions/>
  <pageMargins left="0.725" right="0.3937007874015748" top="0.1968503937007874" bottom="0.1968503937007874" header="0.1968503937007874" footer="0.1968503937007874"/>
  <pageSetup fitToHeight="12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ARM9</cp:lastModifiedBy>
  <cp:lastPrinted>2017-01-30T14:02:10Z</cp:lastPrinted>
  <dcterms:created xsi:type="dcterms:W3CDTF">2015-07-21T13:23:07Z</dcterms:created>
  <dcterms:modified xsi:type="dcterms:W3CDTF">2017-02-10T11:27:49Z</dcterms:modified>
  <cp:category/>
  <cp:version/>
  <cp:contentType/>
  <cp:contentStatus/>
</cp:coreProperties>
</file>