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<sst xmlns="http://schemas.openxmlformats.org/spreadsheetml/2006/main" count="116" uniqueCount="111">
  <si>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</si>
  <si>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</si>
  <si>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</si>
  <si>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</si>
  <si>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</si>
  <si>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</si>
  <si>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</si>
  <si>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</si>
  <si>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</si>
  <si>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</si>
  <si>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</si>
  <si>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</si>
  <si>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</si>
  <si>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</si>
  <si>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</si>
  <si>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</si>
  <si>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</si>
  <si>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</si>
  <si>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</si>
  <si>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</si>
  <si>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</si>
  <si>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</si>
  <si>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</si>
  <si>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</si>
  <si>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</si>
  <si>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</si>
  <si>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</si>
  <si>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</si>
  <si>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</si>
  <si>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</si>
  <si>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</si>
  <si>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</si>
  <si>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</si>
  <si>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</si>
  <si>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</si>
  <si>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</si>
  <si>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</si>
  <si>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</si>
  <si>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</si>
  <si>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</si>
  <si>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</si>
  <si>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</si>
  <si>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</si>
  <si>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</si>
  <si>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</si>
  <si>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</si>
  <si>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</si>
  <si>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</si>
  <si>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</si>
  <si>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</si>
  <si>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</si>
  <si>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</si>
  <si>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</si>
  <si>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</si>
  <si>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</si>
  <si>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</si>
  <si>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</si>
  <si>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</si>
  <si>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</si>
  <si>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</si>
  <si>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</si>
  <si>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</si>
  <si>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</si>
  <si>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</si>
  <si>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612 1 11 09045 10 0 111 120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</si>
  <si>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</si>
  <si>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</si>
  <si>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</si>
  <si>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</si>
  <si>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</si>
  <si>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</si>
  <si>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</si>
  <si>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182 1 06 01000 00 0000 110</t>
  </si>
  <si>
    <t>Приложение №2</t>
  </si>
  <si>
    <t>к решению совета депутатов</t>
  </si>
  <si>
    <t>МО Пудостьское сельское поселение</t>
  </si>
  <si>
    <t>612 1 17 05050 10 0515 180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</si>
  <si>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</si>
  <si>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</si>
  <si>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</si>
  <si>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612 2 02 15001 10 0000 151</t>
  </si>
  <si>
    <t>612 2 02 20216 10 0000 151</t>
  </si>
  <si>
    <t>612 2 02 20000 00 0000 151</t>
  </si>
  <si>
    <t>612 2 02 29999 10 0000 151</t>
  </si>
  <si>
    <t>612 2 02 30000 00 0000 151</t>
  </si>
  <si>
    <t>612 2 02 35118 10 0000 151</t>
  </si>
  <si>
    <t>612 2 02 30024 10 0000 151</t>
  </si>
  <si>
    <t>612 2 02 40000 00 0000 151</t>
  </si>
  <si>
    <t>612 2 02 49999 10 0000 151</t>
  </si>
  <si>
    <t>612 2 02 10000 00 0000 000</t>
  </si>
  <si>
    <t>Утвержде-но бюджет МО Пудость-ское сельское поселение на 2017 год</t>
  </si>
  <si>
    <t>% испол-нения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</si>
  <si>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</si>
  <si>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</si>
  <si>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182 1 01 02010 01 3000 110</t>
  </si>
  <si>
    <t>182 1 01 02010 01 5000 110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</si>
  <si>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</si>
  <si>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</si>
  <si>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</si>
  <si>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</si>
  <si>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</si>
  <si>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</si>
  <si>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182 1 05 03010 01 40000 110</t>
  </si>
  <si>
    <t>Единый сельскохозяйственный налог (прочие поступления)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</si>
  <si>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</si>
  <si>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612 2 19 60010 10 0000 151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</si>
  <si>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</si>
  <si>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</si>
  <si>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ПРОГНОЗИРУЕМЫЕ поступления доходов в местный бюджет за 1-ый квартал 2017 года</t>
  </si>
  <si>
    <t>Исполнение за 1-ый квартал  2017 года</t>
  </si>
  <si>
    <t>№157 от 03 мая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</si>
</sst>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2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172" fontId="4" fillId="0" borderId="2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>
      <alignment horizontal="left" vertical="center" wrapText="1"/>
    </xf>
    <xf numFmtId="174" fontId="4" fillId="33" borderId="20" xfId="33" applyNumberFormat="1" applyFont="1" applyFill="1" applyBorder="1" applyAlignment="1">
      <alignment horizontal="right" vertical="center" wrapText="1" readingOrder="1"/>
      <protection/>
    </xf>
    <xf numFmtId="174" fontId="4" fillId="36" borderId="20" xfId="33" applyNumberFormat="1" applyFont="1" applyFill="1" applyBorder="1" applyAlignment="1">
      <alignment horizontal="right" vertical="center" wrapText="1" readingOrder="1"/>
      <protection/>
    </xf>
    <xf numFmtId="174" fontId="5" fillId="36" borderId="20" xfId="33" applyNumberFormat="1" applyFont="1" applyFill="1" applyBorder="1" applyAlignment="1">
      <alignment horizontal="right" vertical="center" wrapText="1" readingOrder="1"/>
      <protection/>
    </xf>
    <xf numFmtId="174" fontId="5" fillId="36" borderId="10" xfId="33" applyNumberFormat="1" applyFont="1" applyFill="1" applyBorder="1" applyAlignment="1">
      <alignment horizontal="right" vertical="center" wrapText="1" readingOrder="1"/>
      <protection/>
    </xf>
    <xf numFmtId="174" fontId="5" fillId="36" borderId="21" xfId="33" applyNumberFormat="1" applyFont="1" applyFill="1" applyBorder="1" applyAlignment="1">
      <alignment horizontal="right" vertical="center" wrapText="1" readingOrder="1"/>
      <protection/>
    </xf>
    <xf numFmtId="174" fontId="4" fillId="35" borderId="20" xfId="33" applyNumberFormat="1" applyFont="1" applyFill="1" applyBorder="1" applyAlignment="1">
      <alignment horizontal="righ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2" xfId="0" applyFont="1" applyFill="1" applyBorder="1" applyAlignment="1">
      <alignment horizontal="center" vertical="distributed" wrapText="1"/>
    </xf>
    <xf numFmtId="0" fontId="2" fillId="0" borderId="22" xfId="0" applyFont="1" applyFill="1" applyBorder="1" applyAlignment="1">
      <alignment horizontal="center" vertical="distributed" wrapText="1"/>
    </xf>
    <xf numFmtId="0" fontId="1" fillId="0" borderId="2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view="pageLayout" zoomScale="80" zoomScaleNormal="75" zoomScalePageLayoutView="80" workbookViewId="0" topLeftCell="A1">
      <selection activeCell="A1" sqref="A1:E9"/>
    </sheetView>
  </sheetViews>
  <sheetFormatPr defaultColWidth="9.140625" defaultRowHeight="15"/>
  <cols>
    <col min="1" max="1" width="33.7109375" style="0" customWidth="1"/>
    <col min="2" max="2" width="55.28125" style="0" customWidth="1"/>
    <col min="3" max="3" width="14.7109375" style="0" customWidth="1"/>
    <col min="4" max="4" width="16.28125" style="0" customWidth="1"/>
    <col min="5" max="5" width="10.7109375" style="0" customWidth="1"/>
    <col min="6" max="6" width="4.28125" style="0" customWidth="1"/>
    <col min="7" max="7" width="8.8515625" style="0" hidden="1" customWidth="1"/>
  </cols>
  <sheetData>
    <row r="1" spans="1:3" ht="18" customHeight="1">
      <c r="A1" s="45" t="s">
        <v>73</v>
      </c>
      <c r="B1" s="45"/>
      <c r="C1" s="45"/>
    </row>
    <row r="2" spans="1:3" ht="18.75" customHeight="1">
      <c r="A2" s="46" t="s">
        <v>74</v>
      </c>
      <c r="B2" s="47"/>
      <c r="C2" s="47"/>
    </row>
    <row r="3" spans="1:3" ht="21.75" customHeight="1" hidden="1">
      <c r="A3" s="47"/>
      <c r="B3" s="47"/>
      <c r="C3" s="47"/>
    </row>
    <row r="4" spans="1:3" ht="21.75" customHeight="1" hidden="1">
      <c r="A4" s="47"/>
      <c r="B4" s="47"/>
      <c r="C4" s="47"/>
    </row>
    <row r="5" spans="1:3" ht="20.25" customHeight="1">
      <c r="A5" s="46" t="s">
        <v>75</v>
      </c>
      <c r="B5" s="47"/>
      <c r="C5" s="47"/>
    </row>
    <row r="6" spans="1:3" ht="27" customHeight="1" hidden="1">
      <c r="A6" s="47"/>
      <c r="B6" s="47"/>
      <c r="C6" s="47"/>
    </row>
    <row r="7" spans="1:3" ht="30.75" customHeight="1" hidden="1">
      <c r="A7" s="47"/>
      <c r="B7" s="47"/>
      <c r="C7" s="47"/>
    </row>
    <row r="8" spans="1:3" ht="19.5" customHeight="1">
      <c r="A8" s="48" t="s">
        <v>110</v>
      </c>
      <c r="B8" s="48"/>
      <c r="C8" s="48"/>
    </row>
    <row r="9" spans="1:5" ht="37.5" customHeight="1">
      <c r="A9" s="49" t="s">
        <v>108</v>
      </c>
      <c r="B9" s="50"/>
      <c r="C9" s="50"/>
      <c r="D9" s="51"/>
      <c r="E9" s="51"/>
    </row>
    <row r="10" spans="1:5" ht="178.5" customHeight="1">
      <c r="A10" s="19" t="s">
        <v>1</v>
      </c>
      <c r="B10" s="19" t="s">
        <v>0</v>
      </c>
      <c r="C10" s="19" t="s">
        <v>90</v>
      </c>
      <c r="D10" s="19" t="s">
        <v>109</v>
      </c>
      <c r="E10" s="19" t="s">
        <v>91</v>
      </c>
    </row>
    <row r="11" spans="1:5" ht="36" customHeight="1">
      <c r="A11" s="24"/>
      <c r="B11" s="25" t="s">
        <v>10</v>
      </c>
      <c r="C11" s="26">
        <f>C12+C41</f>
        <v>30436.199999999997</v>
      </c>
      <c r="D11" s="26">
        <f>D12+D41</f>
        <v>5988.000000000001</v>
      </c>
      <c r="E11" s="37">
        <f>D11/C11*100</f>
        <v>19.673940899323835</v>
      </c>
    </row>
    <row r="12" spans="1:5" ht="18">
      <c r="A12" s="3"/>
      <c r="B12" s="8" t="s">
        <v>33</v>
      </c>
      <c r="C12" s="20">
        <f>C13+C23+C28+C31+C34</f>
        <v>28706.199999999997</v>
      </c>
      <c r="D12" s="20">
        <f>D13+D23+D28+D31+D34</f>
        <v>5443.700000000001</v>
      </c>
      <c r="E12" s="37">
        <f>D12/C12*100</f>
        <v>18.963499174394386</v>
      </c>
    </row>
    <row r="13" spans="1:6" ht="24.75" customHeight="1">
      <c r="A13" s="2" t="s">
        <v>41</v>
      </c>
      <c r="B13" s="9" t="s">
        <v>17</v>
      </c>
      <c r="C13" s="21">
        <f>C14+C15+C16+C17+C18+C19+C20+C21+C22</f>
        <v>8462.5</v>
      </c>
      <c r="D13" s="21">
        <f>D14+D15+D16+D17+D18+D19+D20+D21+D22</f>
        <v>1552.8</v>
      </c>
      <c r="E13" s="38">
        <f aca="true" t="shared" si="0" ref="E13:E65">D13/C13*100</f>
        <v>18.349187592319055</v>
      </c>
      <c r="F13" s="31"/>
    </row>
    <row r="14" spans="1:5" ht="138" customHeight="1">
      <c r="A14" s="1" t="s">
        <v>48</v>
      </c>
      <c r="B14" s="10" t="s">
        <v>16</v>
      </c>
      <c r="C14" s="22">
        <v>8341.5</v>
      </c>
      <c r="D14" s="22">
        <v>1542.63</v>
      </c>
      <c r="E14" s="39">
        <f t="shared" si="0"/>
        <v>18.49343643229635</v>
      </c>
    </row>
    <row r="15" spans="1:5" ht="159" customHeight="1">
      <c r="A15" s="1" t="s">
        <v>49</v>
      </c>
      <c r="B15" s="11" t="s">
        <v>34</v>
      </c>
      <c r="C15" s="22">
        <v>70</v>
      </c>
      <c r="D15" s="22">
        <v>1</v>
      </c>
      <c r="E15" s="39">
        <f t="shared" si="0"/>
        <v>1.4285714285714286</v>
      </c>
    </row>
    <row r="16" spans="1:5" ht="189" customHeight="1">
      <c r="A16" s="1" t="s">
        <v>94</v>
      </c>
      <c r="B16" s="11" t="s">
        <v>92</v>
      </c>
      <c r="C16" s="22">
        <v>0</v>
      </c>
      <c r="D16" s="22">
        <v>6.6</v>
      </c>
      <c r="E16" s="39"/>
    </row>
    <row r="17" spans="1:5" ht="183" customHeight="1">
      <c r="A17" s="1" t="s">
        <v>95</v>
      </c>
      <c r="B17" s="11" t="s">
        <v>93</v>
      </c>
      <c r="C17" s="22">
        <v>0</v>
      </c>
      <c r="D17" s="22">
        <v>-0.04</v>
      </c>
      <c r="E17" s="39"/>
    </row>
    <row r="18" spans="1:5" ht="177.75" customHeight="1">
      <c r="A18" s="1" t="s">
        <v>50</v>
      </c>
      <c r="B18" s="10" t="s">
        <v>15</v>
      </c>
      <c r="C18" s="22">
        <v>30</v>
      </c>
      <c r="D18" s="22">
        <v>0</v>
      </c>
      <c r="E18" s="40">
        <f t="shared" si="0"/>
        <v>0</v>
      </c>
    </row>
    <row r="19" spans="1:5" ht="177.75" customHeight="1">
      <c r="A19" s="1" t="s">
        <v>99</v>
      </c>
      <c r="B19" s="10" t="s">
        <v>96</v>
      </c>
      <c r="C19" s="22">
        <v>0</v>
      </c>
      <c r="D19" s="22">
        <v>0.5</v>
      </c>
      <c r="E19" s="40"/>
    </row>
    <row r="20" spans="1:5" ht="177.75" customHeight="1">
      <c r="A20" s="1" t="s">
        <v>97</v>
      </c>
      <c r="B20" s="10" t="s">
        <v>98</v>
      </c>
      <c r="C20" s="22">
        <v>0</v>
      </c>
      <c r="D20" s="22">
        <v>0.1</v>
      </c>
      <c r="E20" s="40"/>
    </row>
    <row r="21" spans="1:5" ht="88.5" customHeight="1">
      <c r="A21" s="1" t="s">
        <v>51</v>
      </c>
      <c r="B21" s="10" t="s">
        <v>14</v>
      </c>
      <c r="C21" s="22">
        <v>20</v>
      </c>
      <c r="D21" s="22">
        <v>1.7</v>
      </c>
      <c r="E21" s="39">
        <f t="shared" si="0"/>
        <v>8.5</v>
      </c>
    </row>
    <row r="22" spans="1:5" ht="138" customHeight="1">
      <c r="A22" s="1" t="s">
        <v>52</v>
      </c>
      <c r="B22" s="12" t="s">
        <v>35</v>
      </c>
      <c r="C22" s="22">
        <v>1</v>
      </c>
      <c r="D22" s="22">
        <v>0.31</v>
      </c>
      <c r="E22" s="39">
        <f t="shared" si="0"/>
        <v>31</v>
      </c>
    </row>
    <row r="23" spans="1:5" ht="60" customHeight="1">
      <c r="A23" s="2" t="s">
        <v>42</v>
      </c>
      <c r="B23" s="7" t="s">
        <v>31</v>
      </c>
      <c r="C23" s="21">
        <f>C24+C25+C26+C27</f>
        <v>3319.3</v>
      </c>
      <c r="D23" s="21">
        <f>D24+D25+D26+D27</f>
        <v>519.5</v>
      </c>
      <c r="E23" s="38">
        <f t="shared" si="0"/>
        <v>15.650890247943844</v>
      </c>
    </row>
    <row r="24" spans="1:5" ht="59.25" customHeight="1">
      <c r="A24" s="1" t="s">
        <v>53</v>
      </c>
      <c r="B24" s="12" t="s">
        <v>39</v>
      </c>
      <c r="C24" s="22">
        <v>1719.3</v>
      </c>
      <c r="D24" s="22">
        <v>193.2</v>
      </c>
      <c r="E24" s="39">
        <f t="shared" si="0"/>
        <v>11.237131390682254</v>
      </c>
    </row>
    <row r="25" spans="1:5" ht="135.75" customHeight="1">
      <c r="A25" s="1" t="s">
        <v>101</v>
      </c>
      <c r="B25" s="12" t="s">
        <v>100</v>
      </c>
      <c r="C25" s="22">
        <v>0</v>
      </c>
      <c r="D25" s="22">
        <v>1.9</v>
      </c>
      <c r="E25" s="39"/>
    </row>
    <row r="26" spans="1:5" ht="90" customHeight="1">
      <c r="A26" s="1" t="s">
        <v>54</v>
      </c>
      <c r="B26" s="12" t="s">
        <v>40</v>
      </c>
      <c r="C26" s="22">
        <v>1600</v>
      </c>
      <c r="D26" s="22">
        <v>359.8</v>
      </c>
      <c r="E26" s="39">
        <f t="shared" si="0"/>
        <v>22.4875</v>
      </c>
    </row>
    <row r="27" spans="1:5" ht="144" customHeight="1">
      <c r="A27" s="1" t="s">
        <v>106</v>
      </c>
      <c r="B27" s="36" t="s">
        <v>107</v>
      </c>
      <c r="C27" s="22">
        <v>0</v>
      </c>
      <c r="D27" s="22">
        <v>-35.4</v>
      </c>
      <c r="E27" s="40"/>
    </row>
    <row r="28" spans="1:5" ht="27.75" customHeight="1">
      <c r="A28" s="43" t="s">
        <v>43</v>
      </c>
      <c r="B28" s="7" t="s">
        <v>23</v>
      </c>
      <c r="C28" s="44">
        <f>C29+C30:D30</f>
        <v>1</v>
      </c>
      <c r="D28" s="44">
        <f>D29+D30:E30</f>
        <v>1035.4</v>
      </c>
      <c r="E28" s="41">
        <f t="shared" si="0"/>
        <v>103540.00000000001</v>
      </c>
    </row>
    <row r="29" spans="1:5" ht="29.25" customHeight="1">
      <c r="A29" s="1" t="s">
        <v>55</v>
      </c>
      <c r="B29" s="36" t="s">
        <v>36</v>
      </c>
      <c r="C29" s="22">
        <v>1</v>
      </c>
      <c r="D29" s="22">
        <v>0</v>
      </c>
      <c r="E29" s="40">
        <f t="shared" si="0"/>
        <v>0</v>
      </c>
    </row>
    <row r="30" spans="1:5" ht="47.25" customHeight="1">
      <c r="A30" s="1" t="s">
        <v>102</v>
      </c>
      <c r="B30" s="36" t="s">
        <v>103</v>
      </c>
      <c r="C30" s="22">
        <v>0</v>
      </c>
      <c r="D30" s="22">
        <v>1035.4</v>
      </c>
      <c r="E30" s="40"/>
    </row>
    <row r="31" spans="1:5" ht="27.75" customHeight="1">
      <c r="A31" s="34" t="s">
        <v>72</v>
      </c>
      <c r="B31" s="13" t="s">
        <v>13</v>
      </c>
      <c r="C31" s="35">
        <f>C32+C33</f>
        <v>1447.1</v>
      </c>
      <c r="D31" s="35">
        <f>D32+D33</f>
        <v>187.29999999999998</v>
      </c>
      <c r="E31" s="38">
        <f t="shared" si="0"/>
        <v>12.943127634579504</v>
      </c>
    </row>
    <row r="32" spans="1:5" ht="78.75" customHeight="1">
      <c r="A32" s="1" t="s">
        <v>56</v>
      </c>
      <c r="B32" s="15" t="s">
        <v>11</v>
      </c>
      <c r="C32" s="22">
        <v>1427.1</v>
      </c>
      <c r="D32" s="22">
        <v>178.1</v>
      </c>
      <c r="E32" s="39">
        <f t="shared" si="0"/>
        <v>12.479854249877373</v>
      </c>
    </row>
    <row r="33" spans="1:5" ht="69" customHeight="1">
      <c r="A33" s="1" t="s">
        <v>57</v>
      </c>
      <c r="B33" s="15" t="s">
        <v>12</v>
      </c>
      <c r="C33" s="22">
        <v>20</v>
      </c>
      <c r="D33" s="22">
        <v>9.2</v>
      </c>
      <c r="E33" s="39">
        <f t="shared" si="0"/>
        <v>46</v>
      </c>
    </row>
    <row r="34" spans="1:6" ht="31.5" customHeight="1">
      <c r="A34" s="2" t="s">
        <v>44</v>
      </c>
      <c r="B34" s="16" t="s">
        <v>22</v>
      </c>
      <c r="C34" s="21">
        <f>C35+C36+C37+C38+C39+C40</f>
        <v>15476.3</v>
      </c>
      <c r="D34" s="21">
        <f>D35+D36+D37+D38+D39+D40</f>
        <v>2148.7</v>
      </c>
      <c r="E34" s="38">
        <f t="shared" si="0"/>
        <v>13.883809437656286</v>
      </c>
      <c r="F34" s="31"/>
    </row>
    <row r="35" spans="1:5" ht="55.5" customHeight="1">
      <c r="A35" s="1" t="s">
        <v>58</v>
      </c>
      <c r="B35" s="15" t="s">
        <v>20</v>
      </c>
      <c r="C35" s="22">
        <v>10950.3</v>
      </c>
      <c r="D35" s="22">
        <v>1597.5</v>
      </c>
      <c r="E35" s="39">
        <f t="shared" si="0"/>
        <v>14.588641407084738</v>
      </c>
    </row>
    <row r="36" spans="1:5" ht="51" customHeight="1">
      <c r="A36" s="1" t="s">
        <v>59</v>
      </c>
      <c r="B36" s="15" t="s">
        <v>21</v>
      </c>
      <c r="C36" s="22">
        <v>50</v>
      </c>
      <c r="D36" s="22">
        <v>8.4</v>
      </c>
      <c r="E36" s="39">
        <f t="shared" si="0"/>
        <v>16.8</v>
      </c>
    </row>
    <row r="37" spans="1:5" ht="57" customHeight="1">
      <c r="A37" s="1" t="s">
        <v>60</v>
      </c>
      <c r="B37" s="15" t="s">
        <v>21</v>
      </c>
      <c r="C37" s="22">
        <v>100</v>
      </c>
      <c r="D37" s="22">
        <v>0</v>
      </c>
      <c r="E37" s="39">
        <f t="shared" si="0"/>
        <v>0</v>
      </c>
    </row>
    <row r="38" spans="1:5" ht="75" customHeight="1">
      <c r="A38" s="1" t="s">
        <v>61</v>
      </c>
      <c r="B38" s="15" t="s">
        <v>19</v>
      </c>
      <c r="C38" s="22">
        <v>4300</v>
      </c>
      <c r="D38" s="22">
        <v>522.1</v>
      </c>
      <c r="E38" s="39">
        <f t="shared" si="0"/>
        <v>12.14186046511628</v>
      </c>
    </row>
    <row r="39" spans="1:5" ht="81" customHeight="1">
      <c r="A39" s="1" t="s">
        <v>62</v>
      </c>
      <c r="B39" s="15" t="s">
        <v>19</v>
      </c>
      <c r="C39" s="22">
        <v>70</v>
      </c>
      <c r="D39" s="22">
        <v>20.7</v>
      </c>
      <c r="E39" s="39">
        <f t="shared" si="0"/>
        <v>29.57142857142857</v>
      </c>
    </row>
    <row r="40" spans="1:5" ht="80.25" customHeight="1">
      <c r="A40" s="1" t="s">
        <v>63</v>
      </c>
      <c r="B40" s="15" t="s">
        <v>19</v>
      </c>
      <c r="C40" s="22">
        <v>6</v>
      </c>
      <c r="D40" s="22">
        <v>0</v>
      </c>
      <c r="E40" s="39">
        <f t="shared" si="0"/>
        <v>0</v>
      </c>
    </row>
    <row r="41" spans="1:7" ht="18">
      <c r="A41" s="4"/>
      <c r="B41" s="17" t="s">
        <v>32</v>
      </c>
      <c r="C41" s="20">
        <f>C42+C45+C47+C49</f>
        <v>1730</v>
      </c>
      <c r="D41" s="20">
        <f>D42+D45+D47+D49</f>
        <v>544.3</v>
      </c>
      <c r="E41" s="42">
        <f t="shared" si="0"/>
        <v>31.46242774566474</v>
      </c>
      <c r="F41" s="33"/>
      <c r="G41" s="33"/>
    </row>
    <row r="42" spans="1:5" ht="70.5" customHeight="1">
      <c r="A42" s="2" t="s">
        <v>45</v>
      </c>
      <c r="B42" s="16" t="s">
        <v>26</v>
      </c>
      <c r="C42" s="21">
        <f>C43+C44</f>
        <v>810</v>
      </c>
      <c r="D42" s="21">
        <f>D43+D44</f>
        <v>307.5</v>
      </c>
      <c r="E42" s="39">
        <f t="shared" si="0"/>
        <v>37.96296296296296</v>
      </c>
    </row>
    <row r="43" spans="1:5" ht="69" customHeight="1">
      <c r="A43" s="5" t="s">
        <v>46</v>
      </c>
      <c r="B43" s="15" t="s">
        <v>24</v>
      </c>
      <c r="C43" s="22">
        <v>110</v>
      </c>
      <c r="D43" s="22">
        <v>54.7</v>
      </c>
      <c r="E43" s="39">
        <f t="shared" si="0"/>
        <v>49.727272727272734</v>
      </c>
    </row>
    <row r="44" spans="1:5" ht="36">
      <c r="A44" s="1" t="s">
        <v>64</v>
      </c>
      <c r="B44" s="14" t="s">
        <v>37</v>
      </c>
      <c r="C44" s="22">
        <v>700</v>
      </c>
      <c r="D44" s="22">
        <v>252.8</v>
      </c>
      <c r="E44" s="39">
        <f t="shared" si="0"/>
        <v>36.114285714285714</v>
      </c>
    </row>
    <row r="45" spans="1:6" ht="53.25" customHeight="1">
      <c r="A45" s="2" t="s">
        <v>47</v>
      </c>
      <c r="B45" s="16" t="s">
        <v>25</v>
      </c>
      <c r="C45" s="21">
        <f>C46</f>
        <v>300</v>
      </c>
      <c r="D45" s="21">
        <f>D46</f>
        <v>119.8</v>
      </c>
      <c r="E45" s="38">
        <f t="shared" si="0"/>
        <v>39.93333333333333</v>
      </c>
      <c r="F45" s="31"/>
    </row>
    <row r="46" spans="1:5" ht="66.75" customHeight="1">
      <c r="A46" s="5" t="s">
        <v>65</v>
      </c>
      <c r="B46" s="15" t="s">
        <v>9</v>
      </c>
      <c r="C46" s="22">
        <v>300</v>
      </c>
      <c r="D46" s="22">
        <v>119.8</v>
      </c>
      <c r="E46" s="39">
        <f t="shared" si="0"/>
        <v>39.93333333333333</v>
      </c>
    </row>
    <row r="47" spans="1:5" ht="34.5">
      <c r="A47" s="2" t="s">
        <v>66</v>
      </c>
      <c r="B47" s="16" t="s">
        <v>2</v>
      </c>
      <c r="C47" s="23">
        <f>C48</f>
        <v>20</v>
      </c>
      <c r="D47" s="23">
        <f>D48</f>
        <v>1</v>
      </c>
      <c r="E47" s="38">
        <f t="shared" si="0"/>
        <v>5</v>
      </c>
    </row>
    <row r="48" spans="1:5" ht="56.25" customHeight="1">
      <c r="A48" s="1" t="s">
        <v>67</v>
      </c>
      <c r="B48" s="12" t="s">
        <v>38</v>
      </c>
      <c r="C48" s="22">
        <v>20</v>
      </c>
      <c r="D48" s="22">
        <v>1</v>
      </c>
      <c r="E48" s="39">
        <f t="shared" si="0"/>
        <v>5</v>
      </c>
    </row>
    <row r="49" spans="1:5" ht="17.25">
      <c r="A49" s="2" t="s">
        <v>68</v>
      </c>
      <c r="B49" s="16" t="s">
        <v>7</v>
      </c>
      <c r="C49" s="21">
        <f>C50+C51+C52</f>
        <v>600</v>
      </c>
      <c r="D49" s="21">
        <f>D50+D51+D52</f>
        <v>116</v>
      </c>
      <c r="E49" s="38">
        <f t="shared" si="0"/>
        <v>19.333333333333332</v>
      </c>
    </row>
    <row r="50" spans="1:5" ht="36">
      <c r="A50" s="5" t="s">
        <v>69</v>
      </c>
      <c r="B50" s="15" t="s">
        <v>6</v>
      </c>
      <c r="C50" s="22">
        <v>400</v>
      </c>
      <c r="D50" s="22">
        <v>102.5</v>
      </c>
      <c r="E50" s="39">
        <f t="shared" si="0"/>
        <v>25.624999999999996</v>
      </c>
    </row>
    <row r="51" spans="1:5" ht="36">
      <c r="A51" s="1" t="s">
        <v>70</v>
      </c>
      <c r="B51" s="15" t="s">
        <v>6</v>
      </c>
      <c r="C51" s="22">
        <v>100</v>
      </c>
      <c r="D51" s="22">
        <v>0</v>
      </c>
      <c r="E51" s="40">
        <f t="shared" si="0"/>
        <v>0</v>
      </c>
    </row>
    <row r="52" spans="1:5" ht="36">
      <c r="A52" s="1" t="s">
        <v>76</v>
      </c>
      <c r="B52" s="15" t="s">
        <v>6</v>
      </c>
      <c r="C52" s="22">
        <v>100</v>
      </c>
      <c r="D52" s="22">
        <v>13.5</v>
      </c>
      <c r="E52" s="40">
        <f t="shared" si="0"/>
        <v>13.5</v>
      </c>
    </row>
    <row r="53" spans="1:5" ht="20.25" customHeight="1">
      <c r="A53" s="6" t="s">
        <v>71</v>
      </c>
      <c r="B53" s="17" t="s">
        <v>30</v>
      </c>
      <c r="C53" s="29">
        <f>C54+C62+C59+C56</f>
        <v>34685.2</v>
      </c>
      <c r="D53" s="29">
        <f>D54+D62+D59+D56</f>
        <v>9537.3</v>
      </c>
      <c r="E53" s="42">
        <f t="shared" si="0"/>
        <v>27.496742126324776</v>
      </c>
    </row>
    <row r="54" spans="1:5" ht="70.5" customHeight="1">
      <c r="A54" s="2" t="s">
        <v>89</v>
      </c>
      <c r="B54" s="16" t="s">
        <v>29</v>
      </c>
      <c r="C54" s="21">
        <f>C55</f>
        <v>21025.2</v>
      </c>
      <c r="D54" s="21">
        <f>D55</f>
        <v>4205</v>
      </c>
      <c r="E54" s="38">
        <f t="shared" si="0"/>
        <v>19.999809752106994</v>
      </c>
    </row>
    <row r="55" spans="1:5" ht="45" customHeight="1">
      <c r="A55" s="5" t="s">
        <v>80</v>
      </c>
      <c r="B55" s="15" t="s">
        <v>28</v>
      </c>
      <c r="C55" s="22">
        <v>21025.2</v>
      </c>
      <c r="D55" s="22">
        <v>4205</v>
      </c>
      <c r="E55" s="39">
        <f t="shared" si="0"/>
        <v>19.999809752106994</v>
      </c>
    </row>
    <row r="56" spans="1:6" ht="51.75">
      <c r="A56" s="5" t="s">
        <v>82</v>
      </c>
      <c r="B56" s="16" t="s">
        <v>77</v>
      </c>
      <c r="C56" s="21">
        <f>C57+C58</f>
        <v>5333.6</v>
      </c>
      <c r="D56" s="21">
        <f>D57+D58</f>
        <v>4011.2</v>
      </c>
      <c r="E56" s="38">
        <f t="shared" si="0"/>
        <v>75.20623968801559</v>
      </c>
      <c r="F56" s="31"/>
    </row>
    <row r="57" spans="1:5" ht="153" customHeight="1">
      <c r="A57" s="5" t="s">
        <v>81</v>
      </c>
      <c r="B57" s="30" t="s">
        <v>79</v>
      </c>
      <c r="C57" s="22">
        <v>471</v>
      </c>
      <c r="D57" s="22">
        <v>471</v>
      </c>
      <c r="E57" s="39">
        <f t="shared" si="0"/>
        <v>100</v>
      </c>
    </row>
    <row r="58" spans="1:5" ht="53.25" customHeight="1">
      <c r="A58" s="27" t="s">
        <v>83</v>
      </c>
      <c r="B58" s="28" t="s">
        <v>78</v>
      </c>
      <c r="C58" s="22">
        <v>4862.6</v>
      </c>
      <c r="D58" s="22">
        <v>3540.2</v>
      </c>
      <c r="E58" s="39">
        <f t="shared" si="0"/>
        <v>72.80467239748282</v>
      </c>
    </row>
    <row r="59" spans="1:6" ht="51" customHeight="1">
      <c r="A59" s="2" t="s">
        <v>84</v>
      </c>
      <c r="B59" s="16" t="s">
        <v>3</v>
      </c>
      <c r="C59" s="21">
        <f>C60:D60+C61</f>
        <v>1009.0999999999999</v>
      </c>
      <c r="D59" s="21">
        <f>D60:E60+D61</f>
        <v>252.29999999999998</v>
      </c>
      <c r="E59" s="38">
        <f t="shared" si="0"/>
        <v>25.00247745515806</v>
      </c>
      <c r="F59" s="31"/>
    </row>
    <row r="60" spans="1:6" ht="75" customHeight="1">
      <c r="A60" s="5" t="s">
        <v>86</v>
      </c>
      <c r="B60" s="15" t="s">
        <v>5</v>
      </c>
      <c r="C60" s="22">
        <v>560.8</v>
      </c>
      <c r="D60" s="22">
        <v>140.2</v>
      </c>
      <c r="E60" s="39">
        <f>D60/C60*100</f>
        <v>25</v>
      </c>
      <c r="F60" s="31"/>
    </row>
    <row r="61" spans="1:5" ht="93.75" customHeight="1">
      <c r="A61" s="5" t="s">
        <v>85</v>
      </c>
      <c r="B61" s="15" t="s">
        <v>4</v>
      </c>
      <c r="C61" s="22">
        <v>448.3</v>
      </c>
      <c r="D61" s="22">
        <v>112.1</v>
      </c>
      <c r="E61" s="39">
        <f t="shared" si="0"/>
        <v>25.005576622797232</v>
      </c>
    </row>
    <row r="62" spans="1:5" ht="17.25">
      <c r="A62" s="2" t="s">
        <v>87</v>
      </c>
      <c r="B62" s="16" t="s">
        <v>18</v>
      </c>
      <c r="C62" s="21">
        <f>C63+C64</f>
        <v>7317.3</v>
      </c>
      <c r="D62" s="21">
        <f>D63+D64</f>
        <v>1068.8</v>
      </c>
      <c r="E62" s="38">
        <f t="shared" si="0"/>
        <v>14.606480532436827</v>
      </c>
    </row>
    <row r="63" spans="1:5" ht="39" customHeight="1">
      <c r="A63" s="5" t="s">
        <v>88</v>
      </c>
      <c r="B63" s="15" t="s">
        <v>8</v>
      </c>
      <c r="C63" s="22">
        <v>7317.3</v>
      </c>
      <c r="D63" s="22">
        <v>1519.3</v>
      </c>
      <c r="E63" s="39">
        <f t="shared" si="0"/>
        <v>20.76312300985336</v>
      </c>
    </row>
    <row r="64" spans="1:5" ht="82.5" customHeight="1">
      <c r="A64" s="5" t="s">
        <v>105</v>
      </c>
      <c r="B64" s="15" t="s">
        <v>104</v>
      </c>
      <c r="C64" s="22">
        <v>0</v>
      </c>
      <c r="D64" s="22">
        <v>-450.5</v>
      </c>
      <c r="E64" s="39"/>
    </row>
    <row r="65" spans="1:6" ht="18">
      <c r="A65" s="4"/>
      <c r="B65" s="18" t="s">
        <v>27</v>
      </c>
      <c r="C65" s="20">
        <f>C11+C53</f>
        <v>65121.399999999994</v>
      </c>
      <c r="D65" s="20">
        <f>D11+D53</f>
        <v>15525.3</v>
      </c>
      <c r="E65" s="42">
        <f t="shared" si="0"/>
        <v>23.84055011102341</v>
      </c>
      <c r="F65" s="32"/>
    </row>
    <row r="66" ht="52.5" customHeight="1"/>
  </sheetData>
  <sheetProtection/>
  <mergeCells count="5">
    <mergeCell ref="A1:C1"/>
    <mergeCell ref="A5:C7"/>
    <mergeCell ref="A2:C4"/>
    <mergeCell ref="A8:C8"/>
    <mergeCell ref="A9:E9"/>
  </mergeCells>
  <printOptions/>
  <pageMargins left="0.3937007874015748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2017-05-02T13:07:39Z</cp:lastPrinted>
  <dcterms:created xsi:type="dcterms:W3CDTF">2015-07-21T13:23:07Z</dcterms:created>
  <dcterms:modified xsi:type="dcterms:W3CDTF">2017-05-04T09:13:13Z</dcterms:modified>
  <cp:category/>
  <cp:version/>
  <cp:contentType/>
  <cp:contentStatus/>
</cp:coreProperties>
</file>