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Решения СД 2024\Решение 207 от 20.06.2024-Отчет об исполнении Бюджета за 2023 год\"/>
    </mc:Choice>
  </mc:AlternateContent>
  <bookViews>
    <workbookView xWindow="0" yWindow="0" windowWidth="28800" windowHeight="12330"/>
  </bookViews>
  <sheets>
    <sheet name="Все года" sheetId="1" r:id="rId1"/>
  </sheets>
  <definedNames>
    <definedName name="_xlnm.Print_Titles" localSheetId="0">'Все года'!$12:$12</definedName>
  </definedNames>
  <calcPr calcId="162913"/>
</workbook>
</file>

<file path=xl/calcChain.xml><?xml version="1.0" encoding="utf-8"?>
<calcChain xmlns="http://schemas.openxmlformats.org/spreadsheetml/2006/main">
  <c r="AF54" i="1" l="1"/>
  <c r="AG38" i="1" l="1"/>
  <c r="AG30" i="1" s="1"/>
  <c r="AG29" i="1" s="1"/>
  <c r="AG17" i="1"/>
  <c r="AG16" i="1" s="1"/>
  <c r="AG15" i="1" s="1"/>
  <c r="AG84" i="1"/>
  <c r="AH84" i="1" s="1"/>
  <c r="AF84" i="1"/>
  <c r="AF81" i="1" s="1"/>
  <c r="AF77" i="1"/>
  <c r="AH77" i="1" s="1"/>
  <c r="AG69" i="1"/>
  <c r="AF69" i="1"/>
  <c r="AG54" i="1"/>
  <c r="AG49" i="1"/>
  <c r="AF49" i="1"/>
  <c r="AF38" i="1"/>
  <c r="AH38" i="1" s="1"/>
  <c r="AF17" i="1"/>
  <c r="AF16" i="1" s="1"/>
  <c r="AF15" i="1" s="1"/>
  <c r="AH18" i="1"/>
  <c r="AH19" i="1"/>
  <c r="AH20" i="1"/>
  <c r="AH21" i="1"/>
  <c r="AH22" i="1"/>
  <c r="AH23" i="1"/>
  <c r="AH24" i="1"/>
  <c r="AH25" i="1"/>
  <c r="AH26" i="1"/>
  <c r="AH27" i="1"/>
  <c r="AH28" i="1"/>
  <c r="AH31" i="1"/>
  <c r="AH32" i="1"/>
  <c r="AH33" i="1"/>
  <c r="AH34" i="1"/>
  <c r="AH35" i="1"/>
  <c r="AH36" i="1"/>
  <c r="AH37" i="1"/>
  <c r="AH39" i="1"/>
  <c r="AH40" i="1"/>
  <c r="AH41" i="1"/>
  <c r="AH42" i="1"/>
  <c r="AH45" i="1"/>
  <c r="AH46" i="1"/>
  <c r="AH47" i="1"/>
  <c r="AH50" i="1"/>
  <c r="AH51" i="1"/>
  <c r="AH52" i="1"/>
  <c r="AH53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70" i="1"/>
  <c r="AH71" i="1"/>
  <c r="AH72" i="1"/>
  <c r="AH73" i="1"/>
  <c r="AH74" i="1"/>
  <c r="AH75" i="1"/>
  <c r="AH76" i="1"/>
  <c r="AH78" i="1"/>
  <c r="AH79" i="1"/>
  <c r="AH80" i="1"/>
  <c r="AH82" i="1"/>
  <c r="AH83" i="1"/>
  <c r="AH85" i="1"/>
  <c r="AH86" i="1"/>
  <c r="AH87" i="1"/>
  <c r="AF48" i="1" l="1"/>
  <c r="AG81" i="1"/>
  <c r="AH81" i="1" s="1"/>
  <c r="AF30" i="1"/>
  <c r="AF29" i="1" s="1"/>
  <c r="AH29" i="1" s="1"/>
  <c r="AH49" i="1"/>
  <c r="AG14" i="1"/>
  <c r="AH17" i="1"/>
  <c r="AG48" i="1"/>
  <c r="AG44" i="1" s="1"/>
  <c r="AG43" i="1" s="1"/>
  <c r="AG13" i="1" s="1"/>
  <c r="AF44" i="1"/>
  <c r="AF43" i="1" s="1"/>
  <c r="AH69" i="1"/>
  <c r="AH54" i="1"/>
  <c r="AH16" i="1"/>
  <c r="AH30" i="1" l="1"/>
  <c r="AF14" i="1"/>
  <c r="AF13" i="1"/>
  <c r="AH48" i="1"/>
  <c r="AH44" i="1"/>
  <c r="AH15" i="1"/>
  <c r="AH14" i="1"/>
  <c r="AH43" i="1"/>
  <c r="AH13" i="1" l="1"/>
</calcChain>
</file>

<file path=xl/sharedStrings.xml><?xml version="1.0" encoding="utf-8"?>
<sst xmlns="http://schemas.openxmlformats.org/spreadsheetml/2006/main" count="464" uniqueCount="187">
  <si>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</si>
  <si>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</si>
  <si>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</si>
  <si>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</si>
  <si>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</si>
  <si>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</si>
  <si>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</si>
  <si>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</si>
  <si>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</si>
  <si>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</si>
  <si>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Сумма (Т)</t>
  </si>
  <si>
    <t>ПР</t>
  </si>
  <si>
    <t>2024 г.</t>
  </si>
  <si>
    <t>2024 г. (Ф)</t>
  </si>
  <si>
    <t>2024 г. (Р)</t>
  </si>
  <si>
    <t>2024 г. (М)</t>
  </si>
  <si>
    <t>2024 г. (П)</t>
  </si>
  <si>
    <t>2024 г. (Т)</t>
  </si>
  <si>
    <t>2025 г. (Ф)</t>
  </si>
  <si>
    <t>2025 г. (Р)</t>
  </si>
  <si>
    <t>2025 г. (М)</t>
  </si>
  <si>
    <t>2025 г. (Т)</t>
  </si>
  <si>
    <t>Всего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</si>
  <si>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</si>
  <si>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</si>
  <si>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</si>
  <si>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</si>
  <si>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</si>
  <si>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</si>
  <si>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</si>
  <si>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</si>
  <si>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</si>
  <si>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61.П.01.11030</t>
  </si>
  <si>
    <t>2.0.0</t>
  </si>
  <si>
    <t>01</t>
  </si>
  <si>
    <t>04</t>
  </si>
  <si>
    <t>07</t>
  </si>
  <si>
    <t>05</t>
  </si>
  <si>
    <t>Обеспечение деятельности органов местного самоуправления (Иные бюджетные ассигнования)</t>
  </si>
  <si>
    <t>8.0.0</t>
  </si>
  <si>
    <t>Диспансеризация работников органов местного самоуправления (Закупка товаров, работ и услуг для обеспечения государственных (муниципальных) нужд)</t>
  </si>
  <si>
    <t>61.П.01.15070</t>
  </si>
  <si>
    <t>Осуществление полномочий в сфере административных правоотношений (Закупка товаров, работ и услуг для обеспечения государственных (муниципальных) нужд)</t>
  </si>
  <si>
    <t>61.П.01.71340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</si>
  <si>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</si>
  <si>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</si>
  <si>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</si>
  <si>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</si>
  <si>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</si>
  <si>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61.Ф.02.11020</t>
  </si>
  <si>
    <t>1.0.0</t>
  </si>
  <si>
    <t>Расходы на выплаты главе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</si>
  <si>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61.Ф.02.11040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</si>
  <si>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</si>
  <si>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</si>
  <si>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</si>
  <si>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61.Ф.03.11030</t>
  </si>
  <si>
    <t>03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</si>
  <si>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</si>
  <si>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</si>
  <si>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</si>
  <si>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</si>
  <si>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</si>
  <si>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</si>
  <si>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Иные межбюджетные трансферты на осуществление полномочий по жилищному контролю (Межбюджетные трансферты)</t>
  </si>
  <si>
    <t>62.Д.01.13010</t>
  </si>
  <si>
    <t>5.0.0</t>
  </si>
  <si>
    <t>Иные межбюджетные трансферты на осуществление части полномочий по исполнению бюджета муниципального образования (Межбюджетные трансферты)</t>
  </si>
  <si>
    <t>62.Д.01.13020</t>
  </si>
  <si>
    <t>06</t>
  </si>
  <si>
    <t>Иные межбюджетные трансферты на осуществление части полномочий по некоторым жилищным вопросам (Межбюджетные трансферты)</t>
  </si>
  <si>
    <t>62.Д.01.13030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</si>
  <si>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</si>
  <si>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62.Д.01.13060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</si>
  <si>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 (Межбюджетные трансферты)</t>
  </si>
  <si>
    <t>62.Д.01.13070</t>
  </si>
  <si>
    <t>02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</si>
  <si>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 (Межбюджетные трансферты)</t>
  </si>
  <si>
    <t>62.Д.01.13150</t>
  </si>
  <si>
    <t>Непрограммные расходы</t>
  </si>
  <si>
    <t>62.Д.02.00000</t>
  </si>
  <si>
    <t>Резервные фонды местных администраций (Иные бюджетные ассигнования)</t>
  </si>
  <si>
    <t>62.Д.02.15020</t>
  </si>
  <si>
    <t>11</t>
  </si>
  <si>
    <t>Выплаты материальной помощи, поощрения за особые заслуги физическим и юридическим лицам (Социальное обеспечение и иные выплаты населению)</t>
  </si>
  <si>
    <t>62.Д.02.15060</t>
  </si>
  <si>
    <t>3.0.0</t>
  </si>
  <si>
    <t>13</t>
  </si>
  <si>
    <t>Доплаты к пенсиям муниципальных служащих (Социальное обеспечение и иные выплаты населению)</t>
  </si>
  <si>
    <t>62.Д.02.15280</t>
  </si>
  <si>
    <t>10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</si>
  <si>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</si>
  <si>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62.Д.02.51180</t>
  </si>
  <si>
    <t>Программная часть сельских поселений</t>
  </si>
  <si>
    <t>70.0.00.00000</t>
  </si>
  <si>
    <t>Муниципальная программа Пудостьского сельского поселения "Социально-экономическое развитие муниципального образования Пудостьское сельское поселение Гатчинского муниципального района"</t>
  </si>
  <si>
    <t>7Ч.0.00.00000</t>
  </si>
  <si>
    <t>Федеральные проекты, входящие в состав национальных проектов</t>
  </si>
  <si>
    <t>7Ч.1.00.00000</t>
  </si>
  <si>
    <t>Федеральный проект "Формирование комфортной городской среды"</t>
  </si>
  <si>
    <t>7Ч.1.F2.00000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</si>
  <si>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</si>
  <si>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7Ч.1.F2.55550</t>
  </si>
  <si>
    <t>Комплексы процессных мероприятий</t>
  </si>
  <si>
    <t>7Ч.4.00.00000</t>
  </si>
  <si>
    <t>Комплекс процессных мероприятий "Стимулирование экономической активности"</t>
  </si>
  <si>
    <t>7Ч.4.01.00000</t>
  </si>
  <si>
    <t>Оценка недвижимости, признание прав и регулирование отношений по муниципальной собственности (Закупка товаров, работ и услуг для обеспечения государственных (муниципальных) нужд)</t>
  </si>
  <si>
    <t>7Ч.4.01.15030</t>
  </si>
  <si>
    <t>12</t>
  </si>
  <si>
    <t>Мероприятия в области информационно-коммуникационных технологий и связи (Закупка товаров, работ и услуг для обеспечения государственных (муниципальных) нужд)</t>
  </si>
  <si>
    <t>7Ч.4.01.15160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</si>
  <si>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</si>
  <si>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7Ч.4.01.15170</t>
  </si>
  <si>
    <t>Мероприятия по развитию и поддержке малого и среднего предпринимательства (Закупка товаров, работ и услуг для обеспечения государственных (муниципальных) нужд)</t>
  </si>
  <si>
    <t>7Ч.4.01.15510</t>
  </si>
  <si>
    <t>Комплекс процессных мероприятий "Жилищно-коммунальное хозяйство, содержание автомобильных дорог и благоустройство территории поселения"</t>
  </si>
  <si>
    <t>7Ч.4.03.00000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</si>
  <si>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</si>
  <si>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7Ч.4.03.15210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</si>
  <si>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</si>
  <si>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7Ч.4.03.15220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</si>
  <si>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</si>
  <si>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7Ч.4.03.15410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</si>
  <si>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</si>
  <si>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7Ч.4.03.15420</t>
  </si>
  <si>
    <t>Мероприятия по энергосбережению и повышению энергетической эффективности (Закупка товаров, работ и услуг для обеспечения государственных (муниципальных) нужд)</t>
  </si>
  <si>
    <t>7Ч.4.03.15530</t>
  </si>
  <si>
    <t>Содержание и уборка автомобильных дорог (Закупка товаров, работ и услуг для обеспечения государственных (муниципальных) нужд)</t>
  </si>
  <si>
    <t>7Ч.4.03.15600</t>
  </si>
  <si>
    <t>09</t>
  </si>
  <si>
    <t>Капитальный ремонт и ремонт дворовых территорий многоквартирных домов, проездов к дворовым территориям многоквартирных домов (Закупка товаров, работ и услуг для обеспечения государственных (муниципальных) нужд)</t>
  </si>
  <si>
    <t>7Ч.4.03.15610</t>
  </si>
  <si>
    <t>Капитальный 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</si>
  <si>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7Ч.4.03.16240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</si>
  <si>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</si>
  <si>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7Ч.4.03.16400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</si>
  <si>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</si>
  <si>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7Ч.4.03.16720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</si>
  <si>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</si>
  <si>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7Ч.4.03.S4660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</si>
  <si>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</si>
  <si>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7Ч.4.03.S4770</t>
  </si>
  <si>
    <t>Поддержка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</si>
  <si>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7Ч.4.03.S4840</t>
  </si>
  <si>
    <t>Комплекс процессных мероприятий "Развитие культуры, организация праздничных мероприятий на территории поселения"</t>
  </si>
  <si>
    <t>7Ч.4.04.00000</t>
  </si>
  <si>
    <t>Обеспечение деятельности подведомственных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</si>
  <si>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7Ч.4.04.12500</t>
  </si>
  <si>
    <t>08</t>
  </si>
  <si>
    <t>Обеспечение деятельности подведомственных учреждений культуры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</si>
  <si>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культуры (Иные бюджетные ассигнования)</t>
  </si>
  <si>
    <t>Обеспечение деятельности муниципальных библиотек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</si>
  <si>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7Ч.4.04.12600</t>
  </si>
  <si>
    <t>Обеспечение деятельности муниципальных библиотек (Закупка товаров, работ и услуг для обеспечения государственных (муниципальных) нужд)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</si>
  <si>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</si>
  <si>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7Ч.4.04.S0360</t>
  </si>
  <si>
    <t>7Ч.4.04.S4840</t>
  </si>
  <si>
    <t>Комплекс процессных мероприятий "Развитие физической культуры, спорта и молодежной политики на территории поселения"</t>
  </si>
  <si>
    <t>7Ч.4.05.00000</t>
  </si>
  <si>
    <t>Развитие физической культуры, спорта, массового спорта и молодежной политики в населенных пунктах поселения (Закупка товаров, работ и услуг для обеспечения государственных (муниципальных) нужд)</t>
  </si>
  <si>
    <t>7Ч.4.05.15350</t>
  </si>
  <si>
    <t>Реализация комплекса мер по профилактике девиантного поведения среди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</si>
  <si>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7Ч.4.05.18310</t>
  </si>
  <si>
    <t>Реализация комплекса мер по профилактике девиантного поведения среди молодежи (Закупка товаров, работ и услуг для обеспечения государственных (муниципальных) нужд)</t>
  </si>
  <si>
    <t>Мероприятия, направленные на достижение целей проектов</t>
  </si>
  <si>
    <t>7Ч.8.00.00000</t>
  </si>
  <si>
    <t>Мероприятия, направленные на достижение цели федерального проекта "Благоустройство сельских территорий"</t>
  </si>
  <si>
    <t>7Ч.8.02.00000</t>
  </si>
  <si>
    <t>Реализация комплекса мероприятий по борьбе с борщевиком Сосновского на территориях муниципальных образований Ленинградской области (Закупка товаров, работ и услуг для обеспечения государственных (муниципальных) нужд)</t>
  </si>
  <si>
    <t>7Ч.8.02.S4310</t>
  </si>
  <si>
    <t>Мероприятия, направленные на достижение цели федерального проекта "Дорожная сеть"</t>
  </si>
  <si>
    <t>7Ч.8.04.00000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</si>
  <si>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(Закупка товаров, работ и услуг для обеспечения государственных (муниципальных) нужд)</t>
  </si>
  <si>
    <t>7Ч.8.04.S4200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</si>
  <si>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</si>
  <si>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7Ч.8.05.00000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</si>
  <si>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</si>
  <si>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7Ч.8.05.S4790</t>
  </si>
  <si>
    <t>Ассигнования на 2023 год (тыс. руб.)</t>
  </si>
  <si>
    <t>к решению Совета депутатов</t>
  </si>
  <si>
    <t>МО Пудостьское сельское поселение</t>
  </si>
  <si>
    <t>Распределение бюджетных ассигнований по целевым статьям (программным, непрограммным направлениям деятельности), видам расходов, разделам, подразделам классификации расходов местного бюджета на 2023 год</t>
  </si>
  <si>
    <t>Исполнение за  2023 год                (тыс. руб.)</t>
  </si>
  <si>
    <t>% испол-нения</t>
  </si>
  <si>
    <t>Приложение №4.1</t>
  </si>
  <si>
    <t>№207 от 20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</si>
</sst>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15" x14ac:knownFonts="1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justify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justify" vertical="center"/>
    </xf>
    <xf numFmtId="164" fontId="9" fillId="2" borderId="3" xfId="0" applyNumberFormat="1" applyFont="1" applyFill="1" applyBorder="1" applyAlignment="1">
      <alignment horizontal="right" vertical="center" wrapText="1"/>
    </xf>
    <xf numFmtId="164" fontId="13" fillId="2" borderId="3" xfId="0" applyNumberFormat="1" applyFont="1" applyFill="1" applyBorder="1" applyAlignment="1">
      <alignment horizontal="right" vertical="center" wrapText="1"/>
    </xf>
    <xf numFmtId="164" fontId="14" fillId="2" borderId="3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9" fillId="2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7"/>
  <sheetViews>
    <sheetView tabSelected="1" workbookViewId="0">
      <selection activeCell="A5" sqref="A5:AX5"/>
    </sheetView>
  </sheetViews>
  <sheetFormatPr defaultRowHeight="14.45" customHeight="1" x14ac:dyDescent="0.25"/>
  <cols>
    <col min="1" max="1" width="80.7109375" customWidth="1"/>
    <col min="2" max="2" width="9.85546875" customWidth="1"/>
    <col min="3" max="16" width="8" hidden="1"/>
    <col min="17" max="17" width="6.42578125" customWidth="1"/>
    <col min="18" max="18" width="3.7109375" customWidth="1"/>
    <col min="19" max="19" width="4.5703125" customWidth="1"/>
    <col min="20" max="31" width="8" hidden="1"/>
    <col min="32" max="32" width="15.85546875" customWidth="1"/>
    <col min="33" max="33" width="14.28515625" customWidth="1"/>
    <col min="34" max="34" width="11.42578125" customWidth="1"/>
    <col min="35" max="54" width="8" hidden="1" customWidth="1"/>
  </cols>
  <sheetData>
    <row r="1" spans="1:5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.75" x14ac:dyDescent="0.25">
      <c r="A2" s="27" t="s">
        <v>185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"/>
      <c r="AZ2" s="2"/>
      <c r="BA2" s="2"/>
      <c r="BB2" s="2"/>
    </row>
    <row r="3" spans="1:54" ht="15.75" x14ac:dyDescent="0.25">
      <c r="A3" s="25" t="s">
        <v>180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"/>
      <c r="AZ3" s="2"/>
      <c r="BA3" s="2"/>
      <c r="BB3" s="2"/>
    </row>
    <row r="4" spans="1:54" ht="15.75" x14ac:dyDescent="0.25">
      <c r="A4" s="25" t="s">
        <v>181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"/>
      <c r="AZ4" s="2"/>
      <c r="BA4" s="2"/>
      <c r="BB4" s="2"/>
    </row>
    <row r="5" spans="1:54" ht="15.75" x14ac:dyDescent="0.25">
      <c r="A5" s="25" t="s">
        <v>186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"/>
      <c r="AZ5" s="2"/>
      <c r="BA5" s="2"/>
      <c r="BB5" s="2"/>
    </row>
    <row r="6" spans="1:54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59.85" customHeight="1" x14ac:dyDescent="0.3">
      <c r="A7" s="22" t="s">
        <v>182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2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4"/>
      <c r="AU7" s="24"/>
      <c r="AV7" s="24"/>
      <c r="AW7" s="24"/>
      <c r="AX7" s="24"/>
      <c r="AY7" s="3"/>
      <c r="AZ7" s="3"/>
      <c r="BA7" s="3"/>
      <c r="BB7" s="3"/>
    </row>
    <row r="8" spans="1:54" ht="19.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ht="15" customHeight="1" thickBot="1" x14ac:dyDescent="0.3">
      <c r="A9" s="20" t="s">
        <v>0</v>
      </c>
      <c r="B9" s="20" t="s">
        <v>1</v>
      </c>
      <c r="C9" s="21" t="s">
        <v>1</v>
      </c>
      <c r="D9" s="21" t="s">
        <v>1</v>
      </c>
      <c r="E9" s="21" t="s">
        <v>1</v>
      </c>
      <c r="F9" s="21" t="s">
        <v>1</v>
      </c>
      <c r="G9" s="21" t="s">
        <v>1</v>
      </c>
      <c r="H9" s="21" t="s">
        <v>1</v>
      </c>
      <c r="I9" s="21" t="s">
        <v>1</v>
      </c>
      <c r="J9" s="21" t="s">
        <v>1</v>
      </c>
      <c r="K9" s="21" t="s">
        <v>1</v>
      </c>
      <c r="L9" s="21" t="s">
        <v>1</v>
      </c>
      <c r="M9" s="21" t="s">
        <v>1</v>
      </c>
      <c r="N9" s="21" t="s">
        <v>1</v>
      </c>
      <c r="O9" s="21" t="s">
        <v>1</v>
      </c>
      <c r="P9" s="21" t="s">
        <v>1</v>
      </c>
      <c r="Q9" s="20" t="s">
        <v>2</v>
      </c>
      <c r="R9" s="20" t="s">
        <v>3</v>
      </c>
      <c r="S9" s="20" t="s">
        <v>11</v>
      </c>
      <c r="T9" s="21" t="s">
        <v>5</v>
      </c>
      <c r="U9" s="21" t="s">
        <v>6</v>
      </c>
      <c r="V9" s="21" t="s">
        <v>7</v>
      </c>
      <c r="W9" s="21" t="s">
        <v>8</v>
      </c>
      <c r="X9" s="21" t="s">
        <v>9</v>
      </c>
      <c r="Y9" s="21" t="s">
        <v>10</v>
      </c>
      <c r="Z9" s="21" t="s">
        <v>5</v>
      </c>
      <c r="AA9" s="21" t="s">
        <v>6</v>
      </c>
      <c r="AB9" s="21" t="s">
        <v>7</v>
      </c>
      <c r="AC9" s="21" t="s">
        <v>8</v>
      </c>
      <c r="AD9" s="21" t="s">
        <v>9</v>
      </c>
      <c r="AE9" s="21" t="s">
        <v>10</v>
      </c>
      <c r="AF9" s="20" t="s">
        <v>179</v>
      </c>
      <c r="AG9" s="20" t="s">
        <v>183</v>
      </c>
      <c r="AH9" s="20" t="s">
        <v>184</v>
      </c>
      <c r="AI9" s="21" t="s">
        <v>6</v>
      </c>
      <c r="AJ9" s="21" t="s">
        <v>7</v>
      </c>
      <c r="AK9" s="21" t="s">
        <v>8</v>
      </c>
      <c r="AL9" s="21" t="s">
        <v>10</v>
      </c>
      <c r="AM9" s="21" t="s">
        <v>12</v>
      </c>
      <c r="AN9" s="21" t="s">
        <v>13</v>
      </c>
      <c r="AO9" s="21" t="s">
        <v>14</v>
      </c>
      <c r="AP9" s="21" t="s">
        <v>15</v>
      </c>
      <c r="AQ9" s="21" t="s">
        <v>16</v>
      </c>
      <c r="AR9" s="21" t="s">
        <v>17</v>
      </c>
      <c r="AS9" s="21" t="s">
        <v>12</v>
      </c>
      <c r="AT9" s="21" t="s">
        <v>13</v>
      </c>
      <c r="AU9" s="21" t="s">
        <v>14</v>
      </c>
      <c r="AV9" s="21" t="s">
        <v>15</v>
      </c>
      <c r="AW9" s="21" t="s">
        <v>16</v>
      </c>
      <c r="AX9" s="21" t="s">
        <v>17</v>
      </c>
      <c r="AY9" s="21" t="s">
        <v>18</v>
      </c>
      <c r="AZ9" s="21" t="s">
        <v>19</v>
      </c>
      <c r="BA9" s="21" t="s">
        <v>20</v>
      </c>
      <c r="BB9" s="21" t="s">
        <v>21</v>
      </c>
    </row>
    <row r="10" spans="1:54" ht="15" customHeight="1" thickBot="1" x14ac:dyDescent="0.3">
      <c r="A10" s="20"/>
      <c r="B10" s="20" t="s">
        <v>1</v>
      </c>
      <c r="C10" s="21" t="s">
        <v>1</v>
      </c>
      <c r="D10" s="21" t="s">
        <v>1</v>
      </c>
      <c r="E10" s="21" t="s">
        <v>1</v>
      </c>
      <c r="F10" s="21" t="s">
        <v>1</v>
      </c>
      <c r="G10" s="21" t="s">
        <v>1</v>
      </c>
      <c r="H10" s="21" t="s">
        <v>1</v>
      </c>
      <c r="I10" s="21" t="s">
        <v>1</v>
      </c>
      <c r="J10" s="21" t="s">
        <v>1</v>
      </c>
      <c r="K10" s="21" t="s">
        <v>1</v>
      </c>
      <c r="L10" s="21" t="s">
        <v>1</v>
      </c>
      <c r="M10" s="21" t="s">
        <v>1</v>
      </c>
      <c r="N10" s="21" t="s">
        <v>1</v>
      </c>
      <c r="O10" s="21" t="s">
        <v>1</v>
      </c>
      <c r="P10" s="21" t="s">
        <v>1</v>
      </c>
      <c r="Q10" s="20" t="s">
        <v>2</v>
      </c>
      <c r="R10" s="20" t="s">
        <v>3</v>
      </c>
      <c r="S10" s="20" t="s">
        <v>4</v>
      </c>
      <c r="T10" s="21" t="s">
        <v>5</v>
      </c>
      <c r="U10" s="21" t="s">
        <v>6</v>
      </c>
      <c r="V10" s="21" t="s">
        <v>7</v>
      </c>
      <c r="W10" s="21" t="s">
        <v>8</v>
      </c>
      <c r="X10" s="21" t="s">
        <v>9</v>
      </c>
      <c r="Y10" s="21" t="s">
        <v>10</v>
      </c>
      <c r="Z10" s="21" t="s">
        <v>5</v>
      </c>
      <c r="AA10" s="21" t="s">
        <v>6</v>
      </c>
      <c r="AB10" s="21" t="s">
        <v>7</v>
      </c>
      <c r="AC10" s="21" t="s">
        <v>8</v>
      </c>
      <c r="AD10" s="21" t="s">
        <v>9</v>
      </c>
      <c r="AE10" s="21" t="s">
        <v>10</v>
      </c>
      <c r="AF10" s="20" t="s">
        <v>5</v>
      </c>
      <c r="AG10" s="20" t="s">
        <v>5</v>
      </c>
      <c r="AH10" s="20" t="s">
        <v>5</v>
      </c>
      <c r="AI10" s="21" t="s">
        <v>6</v>
      </c>
      <c r="AJ10" s="21" t="s">
        <v>7</v>
      </c>
      <c r="AK10" s="21" t="s">
        <v>8</v>
      </c>
      <c r="AL10" s="21" t="s">
        <v>10</v>
      </c>
      <c r="AM10" s="21" t="s">
        <v>5</v>
      </c>
      <c r="AN10" s="21" t="s">
        <v>6</v>
      </c>
      <c r="AO10" s="21" t="s">
        <v>7</v>
      </c>
      <c r="AP10" s="21" t="s">
        <v>8</v>
      </c>
      <c r="AQ10" s="21" t="s">
        <v>9</v>
      </c>
      <c r="AR10" s="21" t="s">
        <v>10</v>
      </c>
      <c r="AS10" s="21" t="s">
        <v>5</v>
      </c>
      <c r="AT10" s="21" t="s">
        <v>6</v>
      </c>
      <c r="AU10" s="21" t="s">
        <v>7</v>
      </c>
      <c r="AV10" s="21" t="s">
        <v>8</v>
      </c>
      <c r="AW10" s="21" t="s">
        <v>9</v>
      </c>
      <c r="AX10" s="21" t="s">
        <v>10</v>
      </c>
      <c r="AY10" s="21" t="s">
        <v>6</v>
      </c>
      <c r="AZ10" s="21" t="s">
        <v>7</v>
      </c>
      <c r="BA10" s="21" t="s">
        <v>8</v>
      </c>
      <c r="BB10" s="21" t="s">
        <v>10</v>
      </c>
    </row>
    <row r="11" spans="1:54" ht="45.75" customHeight="1" thickBot="1" x14ac:dyDescent="0.3">
      <c r="A11" s="20"/>
      <c r="B11" s="20" t="s">
        <v>1</v>
      </c>
      <c r="C11" s="21" t="s">
        <v>1</v>
      </c>
      <c r="D11" s="21" t="s">
        <v>1</v>
      </c>
      <c r="E11" s="21" t="s">
        <v>1</v>
      </c>
      <c r="F11" s="21" t="s">
        <v>1</v>
      </c>
      <c r="G11" s="21" t="s">
        <v>1</v>
      </c>
      <c r="H11" s="21" t="s">
        <v>1</v>
      </c>
      <c r="I11" s="21" t="s">
        <v>1</v>
      </c>
      <c r="J11" s="21" t="s">
        <v>1</v>
      </c>
      <c r="K11" s="21" t="s">
        <v>1</v>
      </c>
      <c r="L11" s="21" t="s">
        <v>1</v>
      </c>
      <c r="M11" s="21" t="s">
        <v>1</v>
      </c>
      <c r="N11" s="21" t="s">
        <v>1</v>
      </c>
      <c r="O11" s="21" t="s">
        <v>1</v>
      </c>
      <c r="P11" s="21" t="s">
        <v>1</v>
      </c>
      <c r="Q11" s="20" t="s">
        <v>2</v>
      </c>
      <c r="R11" s="20" t="s">
        <v>3</v>
      </c>
      <c r="S11" s="20" t="s">
        <v>4</v>
      </c>
      <c r="T11" s="21" t="s">
        <v>5</v>
      </c>
      <c r="U11" s="21" t="s">
        <v>6</v>
      </c>
      <c r="V11" s="21" t="s">
        <v>7</v>
      </c>
      <c r="W11" s="21" t="s">
        <v>8</v>
      </c>
      <c r="X11" s="21" t="s">
        <v>9</v>
      </c>
      <c r="Y11" s="21" t="s">
        <v>10</v>
      </c>
      <c r="Z11" s="21" t="s">
        <v>5</v>
      </c>
      <c r="AA11" s="21" t="s">
        <v>6</v>
      </c>
      <c r="AB11" s="21" t="s">
        <v>7</v>
      </c>
      <c r="AC11" s="21" t="s">
        <v>8</v>
      </c>
      <c r="AD11" s="21" t="s">
        <v>9</v>
      </c>
      <c r="AE11" s="21" t="s">
        <v>10</v>
      </c>
      <c r="AF11" s="20" t="s">
        <v>5</v>
      </c>
      <c r="AG11" s="20" t="s">
        <v>5</v>
      </c>
      <c r="AH11" s="20" t="s">
        <v>5</v>
      </c>
      <c r="AI11" s="21" t="s">
        <v>6</v>
      </c>
      <c r="AJ11" s="21" t="s">
        <v>7</v>
      </c>
      <c r="AK11" s="21" t="s">
        <v>8</v>
      </c>
      <c r="AL11" s="21" t="s">
        <v>10</v>
      </c>
      <c r="AM11" s="21" t="s">
        <v>5</v>
      </c>
      <c r="AN11" s="21" t="s">
        <v>6</v>
      </c>
      <c r="AO11" s="21" t="s">
        <v>7</v>
      </c>
      <c r="AP11" s="21" t="s">
        <v>8</v>
      </c>
      <c r="AQ11" s="21" t="s">
        <v>9</v>
      </c>
      <c r="AR11" s="21" t="s">
        <v>10</v>
      </c>
      <c r="AS11" s="21" t="s">
        <v>5</v>
      </c>
      <c r="AT11" s="21" t="s">
        <v>6</v>
      </c>
      <c r="AU11" s="21" t="s">
        <v>7</v>
      </c>
      <c r="AV11" s="21" t="s">
        <v>8</v>
      </c>
      <c r="AW11" s="21" t="s">
        <v>9</v>
      </c>
      <c r="AX11" s="21" t="s">
        <v>10</v>
      </c>
      <c r="AY11" s="21" t="s">
        <v>6</v>
      </c>
      <c r="AZ11" s="21" t="s">
        <v>7</v>
      </c>
      <c r="BA11" s="21" t="s">
        <v>8</v>
      </c>
      <c r="BB11" s="21" t="s">
        <v>10</v>
      </c>
    </row>
    <row r="12" spans="1:54" ht="16.5" hidden="1" customHeight="1" thickBot="1" x14ac:dyDescent="0.3">
      <c r="A12" s="7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7"/>
      <c r="S12" s="7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7"/>
      <c r="AG12" s="7"/>
      <c r="AH12" s="7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ht="16.5" thickBot="1" x14ac:dyDescent="0.3">
      <c r="A13" s="14" t="s">
        <v>22</v>
      </c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  <c r="R13" s="15"/>
      <c r="S13" s="15"/>
      <c r="T13" s="10">
        <v>90274.3</v>
      </c>
      <c r="U13" s="10">
        <v>599.1</v>
      </c>
      <c r="V13" s="10">
        <v>11743.9</v>
      </c>
      <c r="W13" s="10"/>
      <c r="X13" s="10">
        <v>77931.3</v>
      </c>
      <c r="Y13" s="10"/>
      <c r="Z13" s="10">
        <v>36747.199999999997</v>
      </c>
      <c r="AA13" s="10">
        <v>2385</v>
      </c>
      <c r="AB13" s="10">
        <v>8376.9</v>
      </c>
      <c r="AC13" s="10"/>
      <c r="AD13" s="10">
        <v>25955.200000000001</v>
      </c>
      <c r="AE13" s="10"/>
      <c r="AF13" s="17">
        <f>AF14+AF43</f>
        <v>127021.4</v>
      </c>
      <c r="AG13" s="17">
        <f>AG14+AG43</f>
        <v>125941.59999999999</v>
      </c>
      <c r="AH13" s="17">
        <f>AG13/AF13%</f>
        <v>99.149907023540919</v>
      </c>
      <c r="AI13" s="10">
        <v>2984.1</v>
      </c>
      <c r="AJ13" s="10">
        <v>20120.8</v>
      </c>
      <c r="AK13" s="10"/>
      <c r="AL13" s="10"/>
      <c r="AM13" s="10">
        <v>77210.399999999994</v>
      </c>
      <c r="AN13" s="10">
        <v>619.79999999999995</v>
      </c>
      <c r="AO13" s="10">
        <v>7</v>
      </c>
      <c r="AP13" s="10"/>
      <c r="AQ13" s="10">
        <v>76583.600000000006</v>
      </c>
      <c r="AR13" s="10"/>
      <c r="AS13" s="10">
        <v>19210</v>
      </c>
      <c r="AT13" s="11">
        <v>4360</v>
      </c>
      <c r="AU13" s="10">
        <v>14850</v>
      </c>
      <c r="AV13" s="10"/>
      <c r="AW13" s="12"/>
      <c r="AX13" s="13"/>
      <c r="AY13" s="11">
        <v>1714.6</v>
      </c>
      <c r="AZ13" s="10">
        <v>10441.4</v>
      </c>
      <c r="BA13" s="10"/>
      <c r="BB13" s="12"/>
    </row>
    <row r="14" spans="1:54" ht="32.25" thickBot="1" x14ac:dyDescent="0.3">
      <c r="A14" s="14" t="s">
        <v>23</v>
      </c>
      <c r="B14" s="15" t="s">
        <v>24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"/>
      <c r="R14" s="15"/>
      <c r="S14" s="15"/>
      <c r="T14" s="10">
        <v>20737.099999999999</v>
      </c>
      <c r="U14" s="10">
        <v>599.1</v>
      </c>
      <c r="V14" s="10">
        <v>7</v>
      </c>
      <c r="W14" s="10"/>
      <c r="X14" s="10">
        <v>20131</v>
      </c>
      <c r="Y14" s="10"/>
      <c r="Z14" s="10">
        <v>1233.2</v>
      </c>
      <c r="AA14" s="10">
        <v>30</v>
      </c>
      <c r="AB14" s="10"/>
      <c r="AC14" s="10"/>
      <c r="AD14" s="10">
        <v>1203.2</v>
      </c>
      <c r="AE14" s="10"/>
      <c r="AF14" s="17">
        <f>AF15+AF29</f>
        <v>21970.100000000002</v>
      </c>
      <c r="AG14" s="17">
        <f>AG15+AG29</f>
        <v>21719</v>
      </c>
      <c r="AH14" s="17">
        <f t="shared" ref="AH14:AH77" si="0">AG14/AF14%</f>
        <v>98.85708303558016</v>
      </c>
      <c r="AI14" s="10">
        <v>629.1</v>
      </c>
      <c r="AJ14" s="10">
        <v>7</v>
      </c>
      <c r="AK14" s="10"/>
      <c r="AL14" s="10"/>
      <c r="AM14" s="10">
        <v>19820.400000000001</v>
      </c>
      <c r="AN14" s="10">
        <v>619.79999999999995</v>
      </c>
      <c r="AO14" s="10">
        <v>7</v>
      </c>
      <c r="AP14" s="10"/>
      <c r="AQ14" s="10">
        <v>19193.599999999999</v>
      </c>
      <c r="AR14" s="10"/>
      <c r="AS14" s="10">
        <v>37.1</v>
      </c>
      <c r="AT14" s="11">
        <v>37.1</v>
      </c>
      <c r="AU14" s="10"/>
      <c r="AV14" s="10"/>
      <c r="AW14" s="12"/>
      <c r="AX14" s="13"/>
      <c r="AY14" s="11">
        <v>679.8</v>
      </c>
      <c r="AZ14" s="10">
        <v>7</v>
      </c>
      <c r="BA14" s="10"/>
      <c r="BB14" s="12"/>
    </row>
    <row r="15" spans="1:54" ht="32.25" thickBot="1" x14ac:dyDescent="0.3">
      <c r="A15" s="14" t="s">
        <v>25</v>
      </c>
      <c r="B15" s="15" t="s">
        <v>26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8"/>
      <c r="R15" s="15"/>
      <c r="S15" s="15"/>
      <c r="T15" s="10">
        <v>18946.7</v>
      </c>
      <c r="U15" s="10"/>
      <c r="V15" s="10">
        <v>7</v>
      </c>
      <c r="W15" s="10"/>
      <c r="X15" s="10">
        <v>18939.7</v>
      </c>
      <c r="Y15" s="10"/>
      <c r="Z15" s="10">
        <v>998.3</v>
      </c>
      <c r="AA15" s="10"/>
      <c r="AB15" s="10"/>
      <c r="AC15" s="10"/>
      <c r="AD15" s="10">
        <v>998.3</v>
      </c>
      <c r="AE15" s="10"/>
      <c r="AF15" s="17">
        <f>AF16+AF23</f>
        <v>19944.800000000003</v>
      </c>
      <c r="AG15" s="17">
        <f>AG16+AG23</f>
        <v>19893.7</v>
      </c>
      <c r="AH15" s="17">
        <f t="shared" si="0"/>
        <v>99.743792868316532</v>
      </c>
      <c r="AI15" s="10"/>
      <c r="AJ15" s="10">
        <v>7</v>
      </c>
      <c r="AK15" s="10"/>
      <c r="AL15" s="10"/>
      <c r="AM15" s="10">
        <v>19000.599999999999</v>
      </c>
      <c r="AN15" s="10"/>
      <c r="AO15" s="10">
        <v>7</v>
      </c>
      <c r="AP15" s="10"/>
      <c r="AQ15" s="10">
        <v>18993.599999999999</v>
      </c>
      <c r="AR15" s="10"/>
      <c r="AS15" s="10"/>
      <c r="AT15" s="11"/>
      <c r="AU15" s="10"/>
      <c r="AV15" s="10"/>
      <c r="AW15" s="12"/>
      <c r="AX15" s="13"/>
      <c r="AY15" s="11"/>
      <c r="AZ15" s="10">
        <v>7</v>
      </c>
      <c r="BA15" s="10"/>
      <c r="BB15" s="12"/>
    </row>
    <row r="16" spans="1:54" ht="32.25" thickBot="1" x14ac:dyDescent="0.3">
      <c r="A16" s="14" t="s">
        <v>27</v>
      </c>
      <c r="B16" s="15" t="s">
        <v>28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8"/>
      <c r="R16" s="15"/>
      <c r="S16" s="15"/>
      <c r="T16" s="10">
        <v>2651.7</v>
      </c>
      <c r="U16" s="10"/>
      <c r="V16" s="10">
        <v>7</v>
      </c>
      <c r="W16" s="10"/>
      <c r="X16" s="10">
        <v>2644.7</v>
      </c>
      <c r="Y16" s="10"/>
      <c r="Z16" s="10">
        <v>358.3</v>
      </c>
      <c r="AA16" s="10"/>
      <c r="AB16" s="10"/>
      <c r="AC16" s="10"/>
      <c r="AD16" s="10">
        <v>358.3</v>
      </c>
      <c r="AE16" s="10"/>
      <c r="AF16" s="17">
        <f>AF17</f>
        <v>3009.9</v>
      </c>
      <c r="AG16" s="17">
        <f>AG17</f>
        <v>2958.7999999999997</v>
      </c>
      <c r="AH16" s="17">
        <f t="shared" si="0"/>
        <v>98.302269178378012</v>
      </c>
      <c r="AI16" s="10"/>
      <c r="AJ16" s="10">
        <v>7</v>
      </c>
      <c r="AK16" s="10"/>
      <c r="AL16" s="10"/>
      <c r="AM16" s="10">
        <v>2715.6</v>
      </c>
      <c r="AN16" s="10"/>
      <c r="AO16" s="10">
        <v>7</v>
      </c>
      <c r="AP16" s="10"/>
      <c r="AQ16" s="10">
        <v>2708.6</v>
      </c>
      <c r="AR16" s="10"/>
      <c r="AS16" s="10"/>
      <c r="AT16" s="11"/>
      <c r="AU16" s="10"/>
      <c r="AV16" s="10"/>
      <c r="AW16" s="12"/>
      <c r="AX16" s="13"/>
      <c r="AY16" s="11"/>
      <c r="AZ16" s="10">
        <v>7</v>
      </c>
      <c r="BA16" s="10"/>
      <c r="BB16" s="12"/>
    </row>
    <row r="17" spans="1:54" ht="32.25" thickBot="1" x14ac:dyDescent="0.3">
      <c r="A17" s="14" t="s">
        <v>29</v>
      </c>
      <c r="B17" s="15" t="s">
        <v>30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8"/>
      <c r="R17" s="15"/>
      <c r="S17" s="15"/>
      <c r="T17" s="10">
        <v>2651.7</v>
      </c>
      <c r="U17" s="10"/>
      <c r="V17" s="10">
        <v>7</v>
      </c>
      <c r="W17" s="10"/>
      <c r="X17" s="10">
        <v>2644.7</v>
      </c>
      <c r="Y17" s="10"/>
      <c r="Z17" s="10">
        <v>358.3</v>
      </c>
      <c r="AA17" s="10"/>
      <c r="AB17" s="10"/>
      <c r="AC17" s="10"/>
      <c r="AD17" s="10">
        <v>358.3</v>
      </c>
      <c r="AE17" s="10"/>
      <c r="AF17" s="17">
        <f>AF18+AF19+AF20+AF21+AF22</f>
        <v>3009.9</v>
      </c>
      <c r="AG17" s="17">
        <f>AG18+AG19+AG20+AG21+AG22</f>
        <v>2958.7999999999997</v>
      </c>
      <c r="AH17" s="17">
        <f t="shared" si="0"/>
        <v>98.302269178378012</v>
      </c>
      <c r="AI17" s="10"/>
      <c r="AJ17" s="10">
        <v>7</v>
      </c>
      <c r="AK17" s="10"/>
      <c r="AL17" s="10"/>
      <c r="AM17" s="10">
        <v>2715.6</v>
      </c>
      <c r="AN17" s="10"/>
      <c r="AO17" s="10">
        <v>7</v>
      </c>
      <c r="AP17" s="10"/>
      <c r="AQ17" s="10">
        <v>2708.6</v>
      </c>
      <c r="AR17" s="10"/>
      <c r="AS17" s="10"/>
      <c r="AT17" s="11"/>
      <c r="AU17" s="10"/>
      <c r="AV17" s="10"/>
      <c r="AW17" s="12"/>
      <c r="AX17" s="13"/>
      <c r="AY17" s="11"/>
      <c r="AZ17" s="10">
        <v>7</v>
      </c>
      <c r="BA17" s="10"/>
      <c r="BB17" s="12"/>
    </row>
    <row r="18" spans="1:54" ht="48" thickBot="1" x14ac:dyDescent="0.3">
      <c r="A18" s="14" t="s">
        <v>31</v>
      </c>
      <c r="B18" s="15" t="s">
        <v>32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8" t="s">
        <v>33</v>
      </c>
      <c r="R18" s="15" t="s">
        <v>34</v>
      </c>
      <c r="S18" s="15" t="s">
        <v>35</v>
      </c>
      <c r="T18" s="10">
        <v>2202.6999999999998</v>
      </c>
      <c r="U18" s="10"/>
      <c r="V18" s="10"/>
      <c r="W18" s="10"/>
      <c r="X18" s="10">
        <v>2202.6999999999998</v>
      </c>
      <c r="Y18" s="10"/>
      <c r="Z18" s="10">
        <v>418.2</v>
      </c>
      <c r="AA18" s="10"/>
      <c r="AB18" s="10"/>
      <c r="AC18" s="10"/>
      <c r="AD18" s="10">
        <v>418.2</v>
      </c>
      <c r="AE18" s="10"/>
      <c r="AF18" s="17">
        <v>2600.8000000000002</v>
      </c>
      <c r="AG18" s="17">
        <v>2549.6999999999998</v>
      </c>
      <c r="AH18" s="17">
        <f t="shared" si="0"/>
        <v>98.035219932328502</v>
      </c>
      <c r="AI18" s="10"/>
      <c r="AJ18" s="10"/>
      <c r="AK18" s="10"/>
      <c r="AL18" s="10"/>
      <c r="AM18" s="10">
        <v>2216.6</v>
      </c>
      <c r="AN18" s="10"/>
      <c r="AO18" s="10"/>
      <c r="AP18" s="10"/>
      <c r="AQ18" s="10">
        <v>2216.6</v>
      </c>
      <c r="AR18" s="10"/>
      <c r="AS18" s="10"/>
      <c r="AT18" s="11"/>
      <c r="AU18" s="10"/>
      <c r="AV18" s="10"/>
      <c r="AW18" s="12"/>
      <c r="AX18" s="13"/>
      <c r="AY18" s="11"/>
      <c r="AZ18" s="10"/>
      <c r="BA18" s="10"/>
      <c r="BB18" s="12"/>
    </row>
    <row r="19" spans="1:54" ht="48" thickBot="1" x14ac:dyDescent="0.3">
      <c r="A19" s="14" t="s">
        <v>31</v>
      </c>
      <c r="B19" s="15" t="s">
        <v>32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8" t="s">
        <v>33</v>
      </c>
      <c r="R19" s="15" t="s">
        <v>36</v>
      </c>
      <c r="S19" s="15" t="s">
        <v>37</v>
      </c>
      <c r="T19" s="10">
        <v>50</v>
      </c>
      <c r="U19" s="10"/>
      <c r="V19" s="10"/>
      <c r="W19" s="10"/>
      <c r="X19" s="10">
        <v>50</v>
      </c>
      <c r="Y19" s="10"/>
      <c r="Z19" s="10">
        <v>24.5</v>
      </c>
      <c r="AA19" s="10"/>
      <c r="AB19" s="10"/>
      <c r="AC19" s="10"/>
      <c r="AD19" s="10">
        <v>24.5</v>
      </c>
      <c r="AE19" s="10"/>
      <c r="AF19" s="17">
        <v>74.5</v>
      </c>
      <c r="AG19" s="17">
        <v>74.5</v>
      </c>
      <c r="AH19" s="17">
        <f t="shared" si="0"/>
        <v>100</v>
      </c>
      <c r="AI19" s="10"/>
      <c r="AJ19" s="10"/>
      <c r="AK19" s="10"/>
      <c r="AL19" s="10"/>
      <c r="AM19" s="10">
        <v>100</v>
      </c>
      <c r="AN19" s="10"/>
      <c r="AO19" s="10"/>
      <c r="AP19" s="10"/>
      <c r="AQ19" s="10">
        <v>100</v>
      </c>
      <c r="AR19" s="10"/>
      <c r="AS19" s="10"/>
      <c r="AT19" s="11"/>
      <c r="AU19" s="10"/>
      <c r="AV19" s="10"/>
      <c r="AW19" s="12"/>
      <c r="AX19" s="13"/>
      <c r="AY19" s="11"/>
      <c r="AZ19" s="10"/>
      <c r="BA19" s="10"/>
      <c r="BB19" s="12"/>
    </row>
    <row r="20" spans="1:54" ht="32.25" thickBot="1" x14ac:dyDescent="0.3">
      <c r="A20" s="14" t="s">
        <v>38</v>
      </c>
      <c r="B20" s="15" t="s">
        <v>32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8" t="s">
        <v>39</v>
      </c>
      <c r="R20" s="15" t="s">
        <v>34</v>
      </c>
      <c r="S20" s="15" t="s">
        <v>35</v>
      </c>
      <c r="T20" s="10">
        <v>52</v>
      </c>
      <c r="U20" s="10"/>
      <c r="V20" s="10"/>
      <c r="W20" s="10"/>
      <c r="X20" s="10">
        <v>52</v>
      </c>
      <c r="Y20" s="10"/>
      <c r="Z20" s="10">
        <v>-15.3</v>
      </c>
      <c r="AA20" s="10"/>
      <c r="AB20" s="10"/>
      <c r="AC20" s="10"/>
      <c r="AD20" s="10">
        <v>-15.3</v>
      </c>
      <c r="AE20" s="10"/>
      <c r="AF20" s="17">
        <v>56.7</v>
      </c>
      <c r="AG20" s="17">
        <v>56.7</v>
      </c>
      <c r="AH20" s="17">
        <f t="shared" si="0"/>
        <v>100</v>
      </c>
      <c r="AI20" s="10"/>
      <c r="AJ20" s="10"/>
      <c r="AK20" s="10"/>
      <c r="AL20" s="10"/>
      <c r="AM20" s="10">
        <v>52</v>
      </c>
      <c r="AN20" s="10"/>
      <c r="AO20" s="10"/>
      <c r="AP20" s="10"/>
      <c r="AQ20" s="10">
        <v>52</v>
      </c>
      <c r="AR20" s="10"/>
      <c r="AS20" s="10"/>
      <c r="AT20" s="11"/>
      <c r="AU20" s="10"/>
      <c r="AV20" s="10"/>
      <c r="AW20" s="12"/>
      <c r="AX20" s="13"/>
      <c r="AY20" s="11"/>
      <c r="AZ20" s="10"/>
      <c r="BA20" s="10"/>
      <c r="BB20" s="12"/>
    </row>
    <row r="21" spans="1:54" ht="48" thickBot="1" x14ac:dyDescent="0.3">
      <c r="A21" s="14" t="s">
        <v>40</v>
      </c>
      <c r="B21" s="15" t="s">
        <v>41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8" t="s">
        <v>33</v>
      </c>
      <c r="R21" s="15" t="s">
        <v>34</v>
      </c>
      <c r="S21" s="15" t="s">
        <v>35</v>
      </c>
      <c r="T21" s="10">
        <v>340</v>
      </c>
      <c r="U21" s="10"/>
      <c r="V21" s="10"/>
      <c r="W21" s="10"/>
      <c r="X21" s="10">
        <v>340</v>
      </c>
      <c r="Y21" s="10"/>
      <c r="Z21" s="10">
        <v>-69.099999999999994</v>
      </c>
      <c r="AA21" s="10"/>
      <c r="AB21" s="10"/>
      <c r="AC21" s="10"/>
      <c r="AD21" s="10">
        <v>-69.099999999999994</v>
      </c>
      <c r="AE21" s="10"/>
      <c r="AF21" s="17">
        <v>270.89999999999998</v>
      </c>
      <c r="AG21" s="17">
        <v>270.89999999999998</v>
      </c>
      <c r="AH21" s="17">
        <f t="shared" si="0"/>
        <v>100</v>
      </c>
      <c r="AI21" s="10"/>
      <c r="AJ21" s="10"/>
      <c r="AK21" s="10"/>
      <c r="AL21" s="10"/>
      <c r="AM21" s="10">
        <v>340</v>
      </c>
      <c r="AN21" s="10"/>
      <c r="AO21" s="10"/>
      <c r="AP21" s="10"/>
      <c r="AQ21" s="10">
        <v>340</v>
      </c>
      <c r="AR21" s="10"/>
      <c r="AS21" s="10"/>
      <c r="AT21" s="11"/>
      <c r="AU21" s="10"/>
      <c r="AV21" s="10"/>
      <c r="AW21" s="12"/>
      <c r="AX21" s="13"/>
      <c r="AY21" s="11"/>
      <c r="AZ21" s="10"/>
      <c r="BA21" s="10"/>
      <c r="BB21" s="12"/>
    </row>
    <row r="22" spans="1:54" ht="48" thickBot="1" x14ac:dyDescent="0.3">
      <c r="A22" s="14" t="s">
        <v>42</v>
      </c>
      <c r="B22" s="15" t="s">
        <v>43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8" t="s">
        <v>33</v>
      </c>
      <c r="R22" s="15" t="s">
        <v>34</v>
      </c>
      <c r="S22" s="15" t="s">
        <v>35</v>
      </c>
      <c r="T22" s="10">
        <v>7</v>
      </c>
      <c r="U22" s="10"/>
      <c r="V22" s="10">
        <v>7</v>
      </c>
      <c r="W22" s="10"/>
      <c r="X22" s="10"/>
      <c r="Y22" s="10"/>
      <c r="Z22" s="10"/>
      <c r="AA22" s="10"/>
      <c r="AB22" s="10"/>
      <c r="AC22" s="10"/>
      <c r="AD22" s="10"/>
      <c r="AE22" s="10"/>
      <c r="AF22" s="17">
        <v>7</v>
      </c>
      <c r="AG22" s="17">
        <v>7</v>
      </c>
      <c r="AH22" s="17">
        <f t="shared" si="0"/>
        <v>99.999999999999986</v>
      </c>
      <c r="AI22" s="10"/>
      <c r="AJ22" s="10">
        <v>7</v>
      </c>
      <c r="AK22" s="10"/>
      <c r="AL22" s="10"/>
      <c r="AM22" s="10">
        <v>7</v>
      </c>
      <c r="AN22" s="10"/>
      <c r="AO22" s="10">
        <v>7</v>
      </c>
      <c r="AP22" s="10"/>
      <c r="AQ22" s="10"/>
      <c r="AR22" s="10"/>
      <c r="AS22" s="10"/>
      <c r="AT22" s="11"/>
      <c r="AU22" s="10"/>
      <c r="AV22" s="10"/>
      <c r="AW22" s="12"/>
      <c r="AX22" s="13"/>
      <c r="AY22" s="11"/>
      <c r="AZ22" s="10">
        <v>7</v>
      </c>
      <c r="BA22" s="10"/>
      <c r="BB22" s="12"/>
    </row>
    <row r="23" spans="1:54" ht="32.25" thickBot="1" x14ac:dyDescent="0.3">
      <c r="A23" s="14" t="s">
        <v>44</v>
      </c>
      <c r="B23" s="15" t="s">
        <v>45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8"/>
      <c r="R23" s="15"/>
      <c r="S23" s="15"/>
      <c r="T23" s="10">
        <v>16295</v>
      </c>
      <c r="U23" s="10"/>
      <c r="V23" s="10"/>
      <c r="W23" s="10"/>
      <c r="X23" s="10">
        <v>16295</v>
      </c>
      <c r="Y23" s="10"/>
      <c r="Z23" s="10">
        <v>640</v>
      </c>
      <c r="AA23" s="10"/>
      <c r="AB23" s="10"/>
      <c r="AC23" s="10"/>
      <c r="AD23" s="10">
        <v>640</v>
      </c>
      <c r="AE23" s="10"/>
      <c r="AF23" s="17">
        <v>16934.900000000001</v>
      </c>
      <c r="AG23" s="17">
        <v>16934.900000000001</v>
      </c>
      <c r="AH23" s="17">
        <f t="shared" si="0"/>
        <v>100</v>
      </c>
      <c r="AI23" s="10"/>
      <c r="AJ23" s="10"/>
      <c r="AK23" s="10"/>
      <c r="AL23" s="10"/>
      <c r="AM23" s="10">
        <v>16285</v>
      </c>
      <c r="AN23" s="10"/>
      <c r="AO23" s="10"/>
      <c r="AP23" s="10"/>
      <c r="AQ23" s="10">
        <v>16285</v>
      </c>
      <c r="AR23" s="10"/>
      <c r="AS23" s="10"/>
      <c r="AT23" s="11"/>
      <c r="AU23" s="10"/>
      <c r="AV23" s="10"/>
      <c r="AW23" s="12"/>
      <c r="AX23" s="13"/>
      <c r="AY23" s="11"/>
      <c r="AZ23" s="10"/>
      <c r="BA23" s="10"/>
      <c r="BB23" s="12"/>
    </row>
    <row r="24" spans="1:54" ht="32.25" thickBot="1" x14ac:dyDescent="0.3">
      <c r="A24" s="14" t="s">
        <v>46</v>
      </c>
      <c r="B24" s="15" t="s">
        <v>47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8"/>
      <c r="R24" s="15"/>
      <c r="S24" s="15"/>
      <c r="T24" s="10">
        <v>13800</v>
      </c>
      <c r="U24" s="10"/>
      <c r="V24" s="10"/>
      <c r="W24" s="10"/>
      <c r="X24" s="10">
        <v>13800</v>
      </c>
      <c r="Y24" s="10"/>
      <c r="Z24" s="10">
        <v>1106.4000000000001</v>
      </c>
      <c r="AA24" s="10"/>
      <c r="AB24" s="10"/>
      <c r="AC24" s="10"/>
      <c r="AD24" s="10">
        <v>1106.4000000000001</v>
      </c>
      <c r="AE24" s="10"/>
      <c r="AF24" s="17">
        <v>14906.3</v>
      </c>
      <c r="AG24" s="17">
        <v>14906.3</v>
      </c>
      <c r="AH24" s="17">
        <f t="shared" si="0"/>
        <v>100</v>
      </c>
      <c r="AI24" s="10"/>
      <c r="AJ24" s="10"/>
      <c r="AK24" s="10"/>
      <c r="AL24" s="10"/>
      <c r="AM24" s="10">
        <v>13790</v>
      </c>
      <c r="AN24" s="10"/>
      <c r="AO24" s="10"/>
      <c r="AP24" s="10"/>
      <c r="AQ24" s="10">
        <v>13790</v>
      </c>
      <c r="AR24" s="10"/>
      <c r="AS24" s="10"/>
      <c r="AT24" s="11"/>
      <c r="AU24" s="10"/>
      <c r="AV24" s="10"/>
      <c r="AW24" s="12"/>
      <c r="AX24" s="13"/>
      <c r="AY24" s="11"/>
      <c r="AZ24" s="10"/>
      <c r="BA24" s="10"/>
      <c r="BB24" s="12"/>
    </row>
    <row r="25" spans="1:54" ht="63.75" thickBot="1" x14ac:dyDescent="0.3">
      <c r="A25" s="14" t="s">
        <v>48</v>
      </c>
      <c r="B25" s="15" t="s">
        <v>49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8" t="s">
        <v>50</v>
      </c>
      <c r="R25" s="15" t="s">
        <v>34</v>
      </c>
      <c r="S25" s="15" t="s">
        <v>35</v>
      </c>
      <c r="T25" s="10">
        <v>11700</v>
      </c>
      <c r="U25" s="10"/>
      <c r="V25" s="10"/>
      <c r="W25" s="10"/>
      <c r="X25" s="10">
        <v>11700</v>
      </c>
      <c r="Y25" s="10"/>
      <c r="Z25" s="10">
        <v>910.6</v>
      </c>
      <c r="AA25" s="10"/>
      <c r="AB25" s="10"/>
      <c r="AC25" s="10"/>
      <c r="AD25" s="10">
        <v>910.6</v>
      </c>
      <c r="AE25" s="10"/>
      <c r="AF25" s="17">
        <v>12610.6</v>
      </c>
      <c r="AG25" s="17">
        <v>12610.6</v>
      </c>
      <c r="AH25" s="17">
        <f t="shared" si="0"/>
        <v>100</v>
      </c>
      <c r="AI25" s="10"/>
      <c r="AJ25" s="10"/>
      <c r="AK25" s="10"/>
      <c r="AL25" s="10"/>
      <c r="AM25" s="10">
        <v>11700</v>
      </c>
      <c r="AN25" s="10"/>
      <c r="AO25" s="10"/>
      <c r="AP25" s="10"/>
      <c r="AQ25" s="10">
        <v>11700</v>
      </c>
      <c r="AR25" s="10"/>
      <c r="AS25" s="10"/>
      <c r="AT25" s="11"/>
      <c r="AU25" s="10"/>
      <c r="AV25" s="10"/>
      <c r="AW25" s="12"/>
      <c r="AX25" s="13"/>
      <c r="AY25" s="11"/>
      <c r="AZ25" s="10"/>
      <c r="BA25" s="10"/>
      <c r="BB25" s="12"/>
    </row>
    <row r="26" spans="1:54" ht="63.75" thickBot="1" x14ac:dyDescent="0.3">
      <c r="A26" s="14" t="s">
        <v>51</v>
      </c>
      <c r="B26" s="15" t="s">
        <v>52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8" t="s">
        <v>50</v>
      </c>
      <c r="R26" s="15" t="s">
        <v>34</v>
      </c>
      <c r="S26" s="15" t="s">
        <v>35</v>
      </c>
      <c r="T26" s="10">
        <v>2090</v>
      </c>
      <c r="U26" s="10"/>
      <c r="V26" s="10"/>
      <c r="W26" s="10"/>
      <c r="X26" s="10">
        <v>2090</v>
      </c>
      <c r="Y26" s="10"/>
      <c r="Z26" s="10">
        <v>205.8</v>
      </c>
      <c r="AA26" s="10"/>
      <c r="AB26" s="10"/>
      <c r="AC26" s="10"/>
      <c r="AD26" s="10">
        <v>205.8</v>
      </c>
      <c r="AE26" s="10"/>
      <c r="AF26" s="17">
        <v>2295.6999999999998</v>
      </c>
      <c r="AG26" s="17">
        <v>2295.6999999999998</v>
      </c>
      <c r="AH26" s="17">
        <f t="shared" si="0"/>
        <v>100</v>
      </c>
      <c r="AI26" s="10"/>
      <c r="AJ26" s="10"/>
      <c r="AK26" s="10"/>
      <c r="AL26" s="10"/>
      <c r="AM26" s="10">
        <v>2090</v>
      </c>
      <c r="AN26" s="10"/>
      <c r="AO26" s="10"/>
      <c r="AP26" s="10"/>
      <c r="AQ26" s="10">
        <v>2090</v>
      </c>
      <c r="AR26" s="10"/>
      <c r="AS26" s="10"/>
      <c r="AT26" s="11"/>
      <c r="AU26" s="10"/>
      <c r="AV26" s="10"/>
      <c r="AW26" s="12"/>
      <c r="AX26" s="13"/>
      <c r="AY26" s="11"/>
      <c r="AZ26" s="10"/>
      <c r="BA26" s="10"/>
      <c r="BB26" s="12"/>
    </row>
    <row r="27" spans="1:54" ht="32.25" thickBot="1" x14ac:dyDescent="0.3">
      <c r="A27" s="14" t="s">
        <v>53</v>
      </c>
      <c r="B27" s="15" t="s">
        <v>54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8"/>
      <c r="R27" s="15"/>
      <c r="S27" s="15"/>
      <c r="T27" s="10">
        <v>2495</v>
      </c>
      <c r="U27" s="10"/>
      <c r="V27" s="10"/>
      <c r="W27" s="10"/>
      <c r="X27" s="10">
        <v>2495</v>
      </c>
      <c r="Y27" s="10"/>
      <c r="Z27" s="10">
        <v>-466.4</v>
      </c>
      <c r="AA27" s="10"/>
      <c r="AB27" s="10"/>
      <c r="AC27" s="10"/>
      <c r="AD27" s="10">
        <v>-466.4</v>
      </c>
      <c r="AE27" s="10"/>
      <c r="AF27" s="17">
        <v>2028.6</v>
      </c>
      <c r="AG27" s="17">
        <v>2028.6</v>
      </c>
      <c r="AH27" s="17">
        <f t="shared" si="0"/>
        <v>100</v>
      </c>
      <c r="AI27" s="10"/>
      <c r="AJ27" s="10"/>
      <c r="AK27" s="10"/>
      <c r="AL27" s="10"/>
      <c r="AM27" s="10">
        <v>2495</v>
      </c>
      <c r="AN27" s="10"/>
      <c r="AO27" s="10"/>
      <c r="AP27" s="10"/>
      <c r="AQ27" s="10">
        <v>2495</v>
      </c>
      <c r="AR27" s="10"/>
      <c r="AS27" s="10"/>
      <c r="AT27" s="11"/>
      <c r="AU27" s="10"/>
      <c r="AV27" s="10"/>
      <c r="AW27" s="12"/>
      <c r="AX27" s="13"/>
      <c r="AY27" s="11"/>
      <c r="AZ27" s="10"/>
      <c r="BA27" s="10"/>
      <c r="BB27" s="12"/>
    </row>
    <row r="28" spans="1:54" ht="79.5" thickBot="1" x14ac:dyDescent="0.3">
      <c r="A28" s="16" t="s">
        <v>55</v>
      </c>
      <c r="B28" s="15" t="s">
        <v>56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8" t="s">
        <v>50</v>
      </c>
      <c r="R28" s="15" t="s">
        <v>34</v>
      </c>
      <c r="S28" s="15" t="s">
        <v>35</v>
      </c>
      <c r="T28" s="10">
        <v>2095</v>
      </c>
      <c r="U28" s="10"/>
      <c r="V28" s="10"/>
      <c r="W28" s="10"/>
      <c r="X28" s="10">
        <v>2095</v>
      </c>
      <c r="Y28" s="10"/>
      <c r="Z28" s="10">
        <v>-66.400000000000006</v>
      </c>
      <c r="AA28" s="10"/>
      <c r="AB28" s="10"/>
      <c r="AC28" s="10"/>
      <c r="AD28" s="10">
        <v>-66.400000000000006</v>
      </c>
      <c r="AE28" s="10"/>
      <c r="AF28" s="17">
        <v>2028.6</v>
      </c>
      <c r="AG28" s="17">
        <v>2028.6</v>
      </c>
      <c r="AH28" s="17">
        <f t="shared" si="0"/>
        <v>100</v>
      </c>
      <c r="AI28" s="10"/>
      <c r="AJ28" s="10"/>
      <c r="AK28" s="10"/>
      <c r="AL28" s="10"/>
      <c r="AM28" s="10">
        <v>2095</v>
      </c>
      <c r="AN28" s="10"/>
      <c r="AO28" s="10"/>
      <c r="AP28" s="10"/>
      <c r="AQ28" s="10">
        <v>2095</v>
      </c>
      <c r="AR28" s="10"/>
      <c r="AS28" s="10"/>
      <c r="AT28" s="11"/>
      <c r="AU28" s="10"/>
      <c r="AV28" s="10"/>
      <c r="AW28" s="12"/>
      <c r="AX28" s="13"/>
      <c r="AY28" s="11"/>
      <c r="AZ28" s="10"/>
      <c r="BA28" s="10"/>
      <c r="BB28" s="12"/>
    </row>
    <row r="29" spans="1:54" ht="32.25" thickBot="1" x14ac:dyDescent="0.3">
      <c r="A29" s="14" t="s">
        <v>58</v>
      </c>
      <c r="B29" s="15" t="s">
        <v>59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8"/>
      <c r="R29" s="15"/>
      <c r="S29" s="15"/>
      <c r="T29" s="10">
        <v>1790.4</v>
      </c>
      <c r="U29" s="10">
        <v>599.1</v>
      </c>
      <c r="V29" s="10"/>
      <c r="W29" s="10"/>
      <c r="X29" s="10">
        <v>1191.3</v>
      </c>
      <c r="Y29" s="10"/>
      <c r="Z29" s="10">
        <v>234.9</v>
      </c>
      <c r="AA29" s="10">
        <v>30</v>
      </c>
      <c r="AB29" s="10"/>
      <c r="AC29" s="10"/>
      <c r="AD29" s="10">
        <v>204.9</v>
      </c>
      <c r="AE29" s="10"/>
      <c r="AF29" s="17">
        <f>AF30</f>
        <v>2025.3</v>
      </c>
      <c r="AG29" s="17">
        <f>AG30</f>
        <v>1825.3</v>
      </c>
      <c r="AH29" s="17">
        <f t="shared" si="0"/>
        <v>90.124919764973086</v>
      </c>
      <c r="AI29" s="10">
        <v>629.1</v>
      </c>
      <c r="AJ29" s="10"/>
      <c r="AK29" s="10"/>
      <c r="AL29" s="10"/>
      <c r="AM29" s="10">
        <v>819.8</v>
      </c>
      <c r="AN29" s="10">
        <v>619.79999999999995</v>
      </c>
      <c r="AO29" s="10"/>
      <c r="AP29" s="10"/>
      <c r="AQ29" s="10">
        <v>200</v>
      </c>
      <c r="AR29" s="10"/>
      <c r="AS29" s="10">
        <v>37.1</v>
      </c>
      <c r="AT29" s="11">
        <v>37.1</v>
      </c>
      <c r="AU29" s="10"/>
      <c r="AV29" s="10"/>
      <c r="AW29" s="12"/>
      <c r="AX29" s="13"/>
      <c r="AY29" s="11">
        <v>679.8</v>
      </c>
      <c r="AZ29" s="10"/>
      <c r="BA29" s="10"/>
      <c r="BB29" s="12"/>
    </row>
    <row r="30" spans="1:54" ht="32.25" thickBot="1" x14ac:dyDescent="0.3">
      <c r="A30" s="14" t="s">
        <v>60</v>
      </c>
      <c r="B30" s="15" t="s">
        <v>61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8"/>
      <c r="R30" s="15"/>
      <c r="S30" s="15"/>
      <c r="T30" s="10">
        <v>1790.4</v>
      </c>
      <c r="U30" s="10">
        <v>599.1</v>
      </c>
      <c r="V30" s="10"/>
      <c r="W30" s="10"/>
      <c r="X30" s="10">
        <v>1191.3</v>
      </c>
      <c r="Y30" s="10"/>
      <c r="Z30" s="10">
        <v>234.9</v>
      </c>
      <c r="AA30" s="10">
        <v>30</v>
      </c>
      <c r="AB30" s="10"/>
      <c r="AC30" s="10"/>
      <c r="AD30" s="10">
        <v>204.9</v>
      </c>
      <c r="AE30" s="10"/>
      <c r="AF30" s="17">
        <f>AF31+AF38</f>
        <v>2025.3</v>
      </c>
      <c r="AG30" s="17">
        <f>AG31+AG38</f>
        <v>1825.3</v>
      </c>
      <c r="AH30" s="17">
        <f t="shared" si="0"/>
        <v>90.124919764973086</v>
      </c>
      <c r="AI30" s="10">
        <v>629.1</v>
      </c>
      <c r="AJ30" s="10"/>
      <c r="AK30" s="10"/>
      <c r="AL30" s="10"/>
      <c r="AM30" s="10">
        <v>819.8</v>
      </c>
      <c r="AN30" s="10">
        <v>619.79999999999995</v>
      </c>
      <c r="AO30" s="10"/>
      <c r="AP30" s="10"/>
      <c r="AQ30" s="10">
        <v>200</v>
      </c>
      <c r="AR30" s="10"/>
      <c r="AS30" s="10">
        <v>37.1</v>
      </c>
      <c r="AT30" s="11">
        <v>37.1</v>
      </c>
      <c r="AU30" s="10"/>
      <c r="AV30" s="10"/>
      <c r="AW30" s="12"/>
      <c r="AX30" s="13"/>
      <c r="AY30" s="11">
        <v>679.8</v>
      </c>
      <c r="AZ30" s="10"/>
      <c r="BA30" s="10"/>
      <c r="BB30" s="12"/>
    </row>
    <row r="31" spans="1:54" ht="32.25" thickBot="1" x14ac:dyDescent="0.3">
      <c r="A31" s="14" t="s">
        <v>62</v>
      </c>
      <c r="B31" s="15" t="s">
        <v>63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8"/>
      <c r="R31" s="15"/>
      <c r="S31" s="15"/>
      <c r="T31" s="10">
        <v>991.3</v>
      </c>
      <c r="U31" s="10"/>
      <c r="V31" s="10"/>
      <c r="W31" s="10"/>
      <c r="X31" s="10">
        <v>991.3</v>
      </c>
      <c r="Y31" s="10"/>
      <c r="Z31" s="10">
        <v>7.5</v>
      </c>
      <c r="AA31" s="10"/>
      <c r="AB31" s="10"/>
      <c r="AC31" s="10"/>
      <c r="AD31" s="10">
        <v>7.5</v>
      </c>
      <c r="AE31" s="10"/>
      <c r="AF31" s="17">
        <v>998.8</v>
      </c>
      <c r="AG31" s="17">
        <v>998.8</v>
      </c>
      <c r="AH31" s="17">
        <f t="shared" si="0"/>
        <v>100</v>
      </c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1"/>
      <c r="AU31" s="10"/>
      <c r="AV31" s="10"/>
      <c r="AW31" s="12"/>
      <c r="AX31" s="13"/>
      <c r="AY31" s="11"/>
      <c r="AZ31" s="10"/>
      <c r="BA31" s="10"/>
      <c r="BB31" s="12"/>
    </row>
    <row r="32" spans="1:54" ht="32.25" thickBot="1" x14ac:dyDescent="0.3">
      <c r="A32" s="14" t="s">
        <v>64</v>
      </c>
      <c r="B32" s="15" t="s">
        <v>65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8" t="s">
        <v>66</v>
      </c>
      <c r="R32" s="15" t="s">
        <v>37</v>
      </c>
      <c r="S32" s="15" t="s">
        <v>34</v>
      </c>
      <c r="T32" s="10">
        <v>332.7</v>
      </c>
      <c r="U32" s="10"/>
      <c r="V32" s="10"/>
      <c r="W32" s="10"/>
      <c r="X32" s="10">
        <v>332.7</v>
      </c>
      <c r="Y32" s="10"/>
      <c r="Z32" s="10">
        <v>7.5</v>
      </c>
      <c r="AA32" s="10"/>
      <c r="AB32" s="10"/>
      <c r="AC32" s="10"/>
      <c r="AD32" s="10">
        <v>7.5</v>
      </c>
      <c r="AE32" s="10"/>
      <c r="AF32" s="17">
        <v>340.2</v>
      </c>
      <c r="AG32" s="17">
        <v>340.2</v>
      </c>
      <c r="AH32" s="17">
        <f t="shared" si="0"/>
        <v>100</v>
      </c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1"/>
      <c r="AU32" s="10"/>
      <c r="AV32" s="10"/>
      <c r="AW32" s="12"/>
      <c r="AX32" s="13"/>
      <c r="AY32" s="11"/>
      <c r="AZ32" s="10"/>
      <c r="BA32" s="10"/>
      <c r="BB32" s="12"/>
    </row>
    <row r="33" spans="1:54" ht="48" thickBot="1" x14ac:dyDescent="0.3">
      <c r="A33" s="14" t="s">
        <v>67</v>
      </c>
      <c r="B33" s="15" t="s">
        <v>68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8" t="s">
        <v>66</v>
      </c>
      <c r="R33" s="15" t="s">
        <v>34</v>
      </c>
      <c r="S33" s="15" t="s">
        <v>69</v>
      </c>
      <c r="T33" s="10">
        <v>191.2</v>
      </c>
      <c r="U33" s="10"/>
      <c r="V33" s="10"/>
      <c r="W33" s="10"/>
      <c r="X33" s="10">
        <v>191.2</v>
      </c>
      <c r="Y33" s="10"/>
      <c r="Z33" s="10"/>
      <c r="AA33" s="10"/>
      <c r="AB33" s="10"/>
      <c r="AC33" s="10"/>
      <c r="AD33" s="10"/>
      <c r="AE33" s="10"/>
      <c r="AF33" s="17">
        <v>191.2</v>
      </c>
      <c r="AG33" s="17">
        <v>191.2</v>
      </c>
      <c r="AH33" s="17">
        <f t="shared" si="0"/>
        <v>100</v>
      </c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1"/>
      <c r="AU33" s="10"/>
      <c r="AV33" s="10"/>
      <c r="AW33" s="12"/>
      <c r="AX33" s="13"/>
      <c r="AY33" s="11"/>
      <c r="AZ33" s="10"/>
      <c r="BA33" s="10"/>
      <c r="BB33" s="12"/>
    </row>
    <row r="34" spans="1:54" ht="32.25" thickBot="1" x14ac:dyDescent="0.3">
      <c r="A34" s="14" t="s">
        <v>70</v>
      </c>
      <c r="B34" s="15" t="s">
        <v>71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8" t="s">
        <v>66</v>
      </c>
      <c r="R34" s="15" t="s">
        <v>37</v>
      </c>
      <c r="S34" s="15" t="s">
        <v>34</v>
      </c>
      <c r="T34" s="10">
        <v>65.7</v>
      </c>
      <c r="U34" s="10"/>
      <c r="V34" s="10"/>
      <c r="W34" s="10"/>
      <c r="X34" s="10">
        <v>65.7</v>
      </c>
      <c r="Y34" s="10"/>
      <c r="Z34" s="10"/>
      <c r="AA34" s="10"/>
      <c r="AB34" s="10"/>
      <c r="AC34" s="10"/>
      <c r="AD34" s="10"/>
      <c r="AE34" s="10"/>
      <c r="AF34" s="17">
        <v>65.7</v>
      </c>
      <c r="AG34" s="17">
        <v>65.7</v>
      </c>
      <c r="AH34" s="17">
        <f t="shared" si="0"/>
        <v>100</v>
      </c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1"/>
      <c r="AU34" s="10"/>
      <c r="AV34" s="10"/>
      <c r="AW34" s="12"/>
      <c r="AX34" s="13"/>
      <c r="AY34" s="11"/>
      <c r="AZ34" s="10"/>
      <c r="BA34" s="10"/>
      <c r="BB34" s="12"/>
    </row>
    <row r="35" spans="1:54" ht="48" thickBot="1" x14ac:dyDescent="0.3">
      <c r="A35" s="14" t="s">
        <v>72</v>
      </c>
      <c r="B35" s="15" t="s">
        <v>73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8" t="s">
        <v>66</v>
      </c>
      <c r="R35" s="15" t="s">
        <v>34</v>
      </c>
      <c r="S35" s="15" t="s">
        <v>69</v>
      </c>
      <c r="T35" s="10">
        <v>72.2</v>
      </c>
      <c r="U35" s="10"/>
      <c r="V35" s="10"/>
      <c r="W35" s="10"/>
      <c r="X35" s="10">
        <v>72.2</v>
      </c>
      <c r="Y35" s="10"/>
      <c r="Z35" s="10"/>
      <c r="AA35" s="10"/>
      <c r="AB35" s="10"/>
      <c r="AC35" s="10"/>
      <c r="AD35" s="10"/>
      <c r="AE35" s="10"/>
      <c r="AF35" s="17">
        <v>72.2</v>
      </c>
      <c r="AG35" s="17">
        <v>72.2</v>
      </c>
      <c r="AH35" s="17">
        <f t="shared" si="0"/>
        <v>100.00000000000001</v>
      </c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1"/>
      <c r="AU35" s="10"/>
      <c r="AV35" s="10"/>
      <c r="AW35" s="12"/>
      <c r="AX35" s="13"/>
      <c r="AY35" s="11"/>
      <c r="AZ35" s="10"/>
      <c r="BA35" s="10"/>
      <c r="BB35" s="12"/>
    </row>
    <row r="36" spans="1:54" ht="48" thickBot="1" x14ac:dyDescent="0.3">
      <c r="A36" s="14" t="s">
        <v>74</v>
      </c>
      <c r="B36" s="15" t="s">
        <v>75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8" t="s">
        <v>66</v>
      </c>
      <c r="R36" s="15" t="s">
        <v>37</v>
      </c>
      <c r="S36" s="15" t="s">
        <v>76</v>
      </c>
      <c r="T36" s="10">
        <v>124.9</v>
      </c>
      <c r="U36" s="10"/>
      <c r="V36" s="10"/>
      <c r="W36" s="10"/>
      <c r="X36" s="10">
        <v>124.9</v>
      </c>
      <c r="Y36" s="10"/>
      <c r="Z36" s="10"/>
      <c r="AA36" s="10"/>
      <c r="AB36" s="10"/>
      <c r="AC36" s="10"/>
      <c r="AD36" s="10"/>
      <c r="AE36" s="10"/>
      <c r="AF36" s="18">
        <v>124.8</v>
      </c>
      <c r="AG36" s="18">
        <v>124.8</v>
      </c>
      <c r="AH36" s="18">
        <f t="shared" si="0"/>
        <v>100</v>
      </c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1"/>
      <c r="AU36" s="10"/>
      <c r="AV36" s="10"/>
      <c r="AW36" s="12"/>
      <c r="AX36" s="13"/>
      <c r="AY36" s="11"/>
      <c r="AZ36" s="10"/>
      <c r="BA36" s="10"/>
      <c r="BB36" s="12"/>
    </row>
    <row r="37" spans="1:54" ht="63.75" thickBot="1" x14ac:dyDescent="0.3">
      <c r="A37" s="14" t="s">
        <v>77</v>
      </c>
      <c r="B37" s="15" t="s">
        <v>78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8" t="s">
        <v>66</v>
      </c>
      <c r="R37" s="15" t="s">
        <v>34</v>
      </c>
      <c r="S37" s="15" t="s">
        <v>69</v>
      </c>
      <c r="T37" s="10">
        <v>204.6</v>
      </c>
      <c r="U37" s="10"/>
      <c r="V37" s="10"/>
      <c r="W37" s="10"/>
      <c r="X37" s="10">
        <v>204.6</v>
      </c>
      <c r="Y37" s="10"/>
      <c r="Z37" s="10"/>
      <c r="AA37" s="10"/>
      <c r="AB37" s="10"/>
      <c r="AC37" s="10"/>
      <c r="AD37" s="10"/>
      <c r="AE37" s="10"/>
      <c r="AF37" s="17">
        <v>204.6</v>
      </c>
      <c r="AG37" s="17">
        <v>204.6</v>
      </c>
      <c r="AH37" s="17">
        <f t="shared" si="0"/>
        <v>100</v>
      </c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1"/>
      <c r="AU37" s="10"/>
      <c r="AV37" s="10"/>
      <c r="AW37" s="12"/>
      <c r="AX37" s="13"/>
      <c r="AY37" s="11"/>
      <c r="AZ37" s="10"/>
      <c r="BA37" s="10"/>
      <c r="BB37" s="12"/>
    </row>
    <row r="38" spans="1:54" ht="32.25" thickBot="1" x14ac:dyDescent="0.3">
      <c r="A38" s="14" t="s">
        <v>79</v>
      </c>
      <c r="B38" s="15" t="s">
        <v>80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8"/>
      <c r="R38" s="15"/>
      <c r="S38" s="15"/>
      <c r="T38" s="10">
        <v>799.1</v>
      </c>
      <c r="U38" s="10">
        <v>599.1</v>
      </c>
      <c r="V38" s="10"/>
      <c r="W38" s="10"/>
      <c r="X38" s="10">
        <v>200</v>
      </c>
      <c r="Y38" s="10"/>
      <c r="Z38" s="10">
        <v>227.4</v>
      </c>
      <c r="AA38" s="10">
        <v>30</v>
      </c>
      <c r="AB38" s="10"/>
      <c r="AC38" s="10"/>
      <c r="AD38" s="10">
        <v>197.4</v>
      </c>
      <c r="AE38" s="10"/>
      <c r="AF38" s="17">
        <f>AF39+AF40+AF41+AF42</f>
        <v>1026.5</v>
      </c>
      <c r="AG38" s="17">
        <f>AG39+AG40+AG41+AG42</f>
        <v>826.5</v>
      </c>
      <c r="AH38" s="17">
        <f t="shared" si="0"/>
        <v>80.516317584023369</v>
      </c>
      <c r="AI38" s="10">
        <v>629.1</v>
      </c>
      <c r="AJ38" s="10"/>
      <c r="AK38" s="10"/>
      <c r="AL38" s="10"/>
      <c r="AM38" s="10">
        <v>819.8</v>
      </c>
      <c r="AN38" s="10">
        <v>619.79999999999995</v>
      </c>
      <c r="AO38" s="10"/>
      <c r="AP38" s="10"/>
      <c r="AQ38" s="10">
        <v>200</v>
      </c>
      <c r="AR38" s="10"/>
      <c r="AS38" s="10">
        <v>37.1</v>
      </c>
      <c r="AT38" s="11">
        <v>37.1</v>
      </c>
      <c r="AU38" s="10"/>
      <c r="AV38" s="10"/>
      <c r="AW38" s="12"/>
      <c r="AX38" s="13"/>
      <c r="AY38" s="11">
        <v>679.8</v>
      </c>
      <c r="AZ38" s="10"/>
      <c r="BA38" s="10"/>
      <c r="BB38" s="12"/>
    </row>
    <row r="39" spans="1:54" ht="32.25" thickBot="1" x14ac:dyDescent="0.3">
      <c r="A39" s="14" t="s">
        <v>81</v>
      </c>
      <c r="B39" s="15" t="s">
        <v>82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8" t="s">
        <v>39</v>
      </c>
      <c r="R39" s="15" t="s">
        <v>34</v>
      </c>
      <c r="S39" s="15" t="s">
        <v>83</v>
      </c>
      <c r="T39" s="10">
        <v>200</v>
      </c>
      <c r="U39" s="10"/>
      <c r="V39" s="10"/>
      <c r="W39" s="10"/>
      <c r="X39" s="10">
        <v>200</v>
      </c>
      <c r="Y39" s="10"/>
      <c r="Z39" s="10"/>
      <c r="AA39" s="10"/>
      <c r="AB39" s="10"/>
      <c r="AC39" s="10"/>
      <c r="AD39" s="10"/>
      <c r="AE39" s="10"/>
      <c r="AF39" s="17">
        <v>200</v>
      </c>
      <c r="AG39" s="17">
        <v>0</v>
      </c>
      <c r="AH39" s="17">
        <f t="shared" si="0"/>
        <v>0</v>
      </c>
      <c r="AI39" s="10"/>
      <c r="AJ39" s="10"/>
      <c r="AK39" s="10"/>
      <c r="AL39" s="10"/>
      <c r="AM39" s="10">
        <v>200</v>
      </c>
      <c r="AN39" s="10"/>
      <c r="AO39" s="10"/>
      <c r="AP39" s="10"/>
      <c r="AQ39" s="10">
        <v>200</v>
      </c>
      <c r="AR39" s="10"/>
      <c r="AS39" s="10"/>
      <c r="AT39" s="11"/>
      <c r="AU39" s="10"/>
      <c r="AV39" s="10"/>
      <c r="AW39" s="12"/>
      <c r="AX39" s="13"/>
      <c r="AY39" s="11"/>
      <c r="AZ39" s="10"/>
      <c r="BA39" s="10"/>
      <c r="BB39" s="12"/>
    </row>
    <row r="40" spans="1:54" ht="48" thickBot="1" x14ac:dyDescent="0.3">
      <c r="A40" s="14" t="s">
        <v>84</v>
      </c>
      <c r="B40" s="15" t="s">
        <v>85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8" t="s">
        <v>86</v>
      </c>
      <c r="R40" s="15" t="s">
        <v>34</v>
      </c>
      <c r="S40" s="15" t="s">
        <v>87</v>
      </c>
      <c r="T40" s="10"/>
      <c r="U40" s="10"/>
      <c r="V40" s="10"/>
      <c r="W40" s="10"/>
      <c r="X40" s="10"/>
      <c r="Y40" s="10"/>
      <c r="Z40" s="10">
        <v>13</v>
      </c>
      <c r="AA40" s="10"/>
      <c r="AB40" s="10"/>
      <c r="AC40" s="10"/>
      <c r="AD40" s="10">
        <v>13</v>
      </c>
      <c r="AE40" s="10"/>
      <c r="AF40" s="18">
        <v>13</v>
      </c>
      <c r="AG40" s="18">
        <v>13</v>
      </c>
      <c r="AH40" s="17">
        <f t="shared" si="0"/>
        <v>100</v>
      </c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1"/>
      <c r="AU40" s="10"/>
      <c r="AV40" s="10"/>
      <c r="AW40" s="12"/>
      <c r="AX40" s="13"/>
      <c r="AY40" s="11"/>
      <c r="AZ40" s="10"/>
      <c r="BA40" s="10"/>
      <c r="BB40" s="12"/>
    </row>
    <row r="41" spans="1:54" ht="32.25" thickBot="1" x14ac:dyDescent="0.3">
      <c r="A41" s="14" t="s">
        <v>88</v>
      </c>
      <c r="B41" s="15" t="s">
        <v>89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8" t="s">
        <v>86</v>
      </c>
      <c r="R41" s="15" t="s">
        <v>90</v>
      </c>
      <c r="S41" s="15" t="s">
        <v>34</v>
      </c>
      <c r="T41" s="10"/>
      <c r="U41" s="10"/>
      <c r="V41" s="10"/>
      <c r="W41" s="10"/>
      <c r="X41" s="10"/>
      <c r="Y41" s="10"/>
      <c r="Z41" s="10">
        <v>184.4</v>
      </c>
      <c r="AA41" s="10"/>
      <c r="AB41" s="10"/>
      <c r="AC41" s="10"/>
      <c r="AD41" s="10">
        <v>184.4</v>
      </c>
      <c r="AE41" s="10"/>
      <c r="AF41" s="17">
        <v>184.4</v>
      </c>
      <c r="AG41" s="17">
        <v>184.4</v>
      </c>
      <c r="AH41" s="17">
        <f t="shared" si="0"/>
        <v>100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1"/>
      <c r="AU41" s="10"/>
      <c r="AV41" s="10"/>
      <c r="AW41" s="12"/>
      <c r="AX41" s="13"/>
      <c r="AY41" s="11"/>
      <c r="AZ41" s="10"/>
      <c r="BA41" s="10"/>
      <c r="BB41" s="12"/>
    </row>
    <row r="42" spans="1:54" ht="79.5" thickBot="1" x14ac:dyDescent="0.3">
      <c r="A42" s="16" t="s">
        <v>91</v>
      </c>
      <c r="B42" s="15" t="s">
        <v>92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8" t="s">
        <v>50</v>
      </c>
      <c r="R42" s="15" t="s">
        <v>76</v>
      </c>
      <c r="S42" s="15" t="s">
        <v>57</v>
      </c>
      <c r="T42" s="10">
        <v>599.1</v>
      </c>
      <c r="U42" s="10">
        <v>599.1</v>
      </c>
      <c r="V42" s="10"/>
      <c r="W42" s="10"/>
      <c r="X42" s="10"/>
      <c r="Y42" s="10"/>
      <c r="Z42" s="10">
        <v>30</v>
      </c>
      <c r="AA42" s="10">
        <v>30</v>
      </c>
      <c r="AB42" s="10"/>
      <c r="AC42" s="10"/>
      <c r="AD42" s="10"/>
      <c r="AE42" s="10"/>
      <c r="AF42" s="17">
        <v>629.1</v>
      </c>
      <c r="AG42" s="17">
        <v>629.1</v>
      </c>
      <c r="AH42" s="17">
        <f t="shared" si="0"/>
        <v>100</v>
      </c>
      <c r="AI42" s="10">
        <v>629.1</v>
      </c>
      <c r="AJ42" s="10"/>
      <c r="AK42" s="10"/>
      <c r="AL42" s="10"/>
      <c r="AM42" s="10">
        <v>619.79999999999995</v>
      </c>
      <c r="AN42" s="10">
        <v>619.79999999999995</v>
      </c>
      <c r="AO42" s="10"/>
      <c r="AP42" s="10"/>
      <c r="AQ42" s="10"/>
      <c r="AR42" s="10"/>
      <c r="AS42" s="10">
        <v>37.1</v>
      </c>
      <c r="AT42" s="11">
        <v>37.1</v>
      </c>
      <c r="AU42" s="10"/>
      <c r="AV42" s="10"/>
      <c r="AW42" s="12"/>
      <c r="AX42" s="13"/>
      <c r="AY42" s="11">
        <v>679.8</v>
      </c>
      <c r="AZ42" s="10"/>
      <c r="BA42" s="10"/>
      <c r="BB42" s="12"/>
    </row>
    <row r="43" spans="1:54" ht="32.25" thickBot="1" x14ac:dyDescent="0.3">
      <c r="A43" s="14" t="s">
        <v>93</v>
      </c>
      <c r="B43" s="15" t="s">
        <v>94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8"/>
      <c r="R43" s="15"/>
      <c r="S43" s="15"/>
      <c r="T43" s="10">
        <v>69537.2</v>
      </c>
      <c r="U43" s="10"/>
      <c r="V43" s="10">
        <v>11736.9</v>
      </c>
      <c r="W43" s="10"/>
      <c r="X43" s="10">
        <v>57800.3</v>
      </c>
      <c r="Y43" s="10"/>
      <c r="Z43" s="10">
        <v>35514</v>
      </c>
      <c r="AA43" s="10">
        <v>2355</v>
      </c>
      <c r="AB43" s="10">
        <v>8376.9</v>
      </c>
      <c r="AC43" s="10"/>
      <c r="AD43" s="10">
        <v>24752</v>
      </c>
      <c r="AE43" s="10"/>
      <c r="AF43" s="17">
        <f>AF44</f>
        <v>105051.29999999999</v>
      </c>
      <c r="AG43" s="17">
        <f>AG44</f>
        <v>104222.59999999999</v>
      </c>
      <c r="AH43" s="17">
        <f t="shared" si="0"/>
        <v>99.211147315644837</v>
      </c>
      <c r="AI43" s="10">
        <v>2355</v>
      </c>
      <c r="AJ43" s="10">
        <v>20113.8</v>
      </c>
      <c r="AK43" s="10"/>
      <c r="AL43" s="10"/>
      <c r="AM43" s="10">
        <v>57390</v>
      </c>
      <c r="AN43" s="10"/>
      <c r="AO43" s="10"/>
      <c r="AP43" s="10"/>
      <c r="AQ43" s="10">
        <v>57390</v>
      </c>
      <c r="AR43" s="10"/>
      <c r="AS43" s="10">
        <v>19172.900000000001</v>
      </c>
      <c r="AT43" s="11">
        <v>4322.8999999999996</v>
      </c>
      <c r="AU43" s="10">
        <v>14850</v>
      </c>
      <c r="AV43" s="10"/>
      <c r="AW43" s="12"/>
      <c r="AX43" s="13"/>
      <c r="AY43" s="11">
        <v>1034.8</v>
      </c>
      <c r="AZ43" s="10">
        <v>10434.4</v>
      </c>
      <c r="BA43" s="10"/>
      <c r="BB43" s="12"/>
    </row>
    <row r="44" spans="1:54" ht="48" thickBot="1" x14ac:dyDescent="0.3">
      <c r="A44" s="14" t="s">
        <v>95</v>
      </c>
      <c r="B44" s="15" t="s">
        <v>96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8"/>
      <c r="R44" s="15"/>
      <c r="S44" s="15"/>
      <c r="T44" s="10">
        <v>69537.2</v>
      </c>
      <c r="U44" s="10"/>
      <c r="V44" s="10">
        <v>11736.9</v>
      </c>
      <c r="W44" s="10"/>
      <c r="X44" s="10">
        <v>57800.3</v>
      </c>
      <c r="Y44" s="10"/>
      <c r="Z44" s="10">
        <v>35514</v>
      </c>
      <c r="AA44" s="10">
        <v>2355</v>
      </c>
      <c r="AB44" s="10">
        <v>8376.9</v>
      </c>
      <c r="AC44" s="10"/>
      <c r="AD44" s="10">
        <v>24752</v>
      </c>
      <c r="AE44" s="10"/>
      <c r="AF44" s="17">
        <f>AF45+AF48+AF81</f>
        <v>105051.29999999999</v>
      </c>
      <c r="AG44" s="17">
        <f>AG45+AG48+AG81</f>
        <v>104222.59999999999</v>
      </c>
      <c r="AH44" s="17">
        <f t="shared" si="0"/>
        <v>99.211147315644837</v>
      </c>
      <c r="AI44" s="10">
        <v>2355</v>
      </c>
      <c r="AJ44" s="10">
        <v>20113.8</v>
      </c>
      <c r="AK44" s="10"/>
      <c r="AL44" s="10"/>
      <c r="AM44" s="10">
        <v>57390</v>
      </c>
      <c r="AN44" s="10"/>
      <c r="AO44" s="10"/>
      <c r="AP44" s="10"/>
      <c r="AQ44" s="10">
        <v>57390</v>
      </c>
      <c r="AR44" s="10"/>
      <c r="AS44" s="10">
        <v>19172.900000000001</v>
      </c>
      <c r="AT44" s="11">
        <v>4322.8999999999996</v>
      </c>
      <c r="AU44" s="10">
        <v>14850</v>
      </c>
      <c r="AV44" s="10"/>
      <c r="AW44" s="12"/>
      <c r="AX44" s="13"/>
      <c r="AY44" s="11">
        <v>1034.8</v>
      </c>
      <c r="AZ44" s="10">
        <v>10434.4</v>
      </c>
      <c r="BA44" s="10"/>
      <c r="BB44" s="12"/>
    </row>
    <row r="45" spans="1:54" ht="32.25" thickBot="1" x14ac:dyDescent="0.3">
      <c r="A45" s="14" t="s">
        <v>97</v>
      </c>
      <c r="B45" s="15" t="s">
        <v>98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8"/>
      <c r="R45" s="15"/>
      <c r="S45" s="15"/>
      <c r="T45" s="10"/>
      <c r="U45" s="10"/>
      <c r="V45" s="10"/>
      <c r="W45" s="10"/>
      <c r="X45" s="10"/>
      <c r="Y45" s="10"/>
      <c r="Z45" s="10">
        <v>8333.2999999999993</v>
      </c>
      <c r="AA45" s="10">
        <v>2355</v>
      </c>
      <c r="AB45" s="10">
        <v>5145</v>
      </c>
      <c r="AC45" s="10"/>
      <c r="AD45" s="10">
        <v>833.3</v>
      </c>
      <c r="AE45" s="10"/>
      <c r="AF45" s="17">
        <v>8333.2999999999993</v>
      </c>
      <c r="AG45" s="17">
        <v>8333.2999999999993</v>
      </c>
      <c r="AH45" s="17">
        <f t="shared" si="0"/>
        <v>100</v>
      </c>
      <c r="AI45" s="10">
        <v>2355</v>
      </c>
      <c r="AJ45" s="10">
        <v>5145</v>
      </c>
      <c r="AK45" s="10"/>
      <c r="AL45" s="10"/>
      <c r="AM45" s="10"/>
      <c r="AN45" s="10"/>
      <c r="AO45" s="10"/>
      <c r="AP45" s="10"/>
      <c r="AQ45" s="10"/>
      <c r="AR45" s="10"/>
      <c r="AS45" s="10">
        <v>8709.1</v>
      </c>
      <c r="AT45" s="11">
        <v>2693.6</v>
      </c>
      <c r="AU45" s="10">
        <v>5296.4</v>
      </c>
      <c r="AV45" s="10"/>
      <c r="AW45" s="12">
        <v>719.1</v>
      </c>
      <c r="AX45" s="13"/>
      <c r="AY45" s="11"/>
      <c r="AZ45" s="10"/>
      <c r="BA45" s="10"/>
      <c r="BB45" s="12"/>
    </row>
    <row r="46" spans="1:54" ht="32.25" thickBot="1" x14ac:dyDescent="0.3">
      <c r="A46" s="14" t="s">
        <v>99</v>
      </c>
      <c r="B46" s="15" t="s">
        <v>100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8"/>
      <c r="R46" s="15"/>
      <c r="S46" s="15"/>
      <c r="T46" s="10"/>
      <c r="U46" s="10"/>
      <c r="V46" s="10"/>
      <c r="W46" s="10"/>
      <c r="X46" s="10"/>
      <c r="Y46" s="10"/>
      <c r="Z46" s="10">
        <v>8333.2999999999993</v>
      </c>
      <c r="AA46" s="10">
        <v>2355</v>
      </c>
      <c r="AB46" s="10">
        <v>5145</v>
      </c>
      <c r="AC46" s="10"/>
      <c r="AD46" s="10">
        <v>833.3</v>
      </c>
      <c r="AE46" s="10"/>
      <c r="AF46" s="17">
        <v>8333.2999999999993</v>
      </c>
      <c r="AG46" s="17">
        <v>8333.2999999999993</v>
      </c>
      <c r="AH46" s="17">
        <f t="shared" si="0"/>
        <v>100</v>
      </c>
      <c r="AI46" s="10">
        <v>2355</v>
      </c>
      <c r="AJ46" s="10">
        <v>5145</v>
      </c>
      <c r="AK46" s="10"/>
      <c r="AL46" s="10"/>
      <c r="AM46" s="10"/>
      <c r="AN46" s="10"/>
      <c r="AO46" s="10"/>
      <c r="AP46" s="10"/>
      <c r="AQ46" s="10"/>
      <c r="AR46" s="10"/>
      <c r="AS46" s="10">
        <v>8709.1</v>
      </c>
      <c r="AT46" s="11">
        <v>2693.6</v>
      </c>
      <c r="AU46" s="10">
        <v>5296.4</v>
      </c>
      <c r="AV46" s="10"/>
      <c r="AW46" s="12">
        <v>719.1</v>
      </c>
      <c r="AX46" s="13"/>
      <c r="AY46" s="11"/>
      <c r="AZ46" s="10"/>
      <c r="BA46" s="10"/>
      <c r="BB46" s="12"/>
    </row>
    <row r="47" spans="1:54" ht="48" thickBot="1" x14ac:dyDescent="0.3">
      <c r="A47" s="14" t="s">
        <v>101</v>
      </c>
      <c r="B47" s="15" t="s">
        <v>102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8" t="s">
        <v>33</v>
      </c>
      <c r="R47" s="15" t="s">
        <v>37</v>
      </c>
      <c r="S47" s="15" t="s">
        <v>57</v>
      </c>
      <c r="T47" s="10"/>
      <c r="U47" s="10"/>
      <c r="V47" s="10"/>
      <c r="W47" s="10"/>
      <c r="X47" s="10"/>
      <c r="Y47" s="10"/>
      <c r="Z47" s="10">
        <v>8333.2999999999993</v>
      </c>
      <c r="AA47" s="10">
        <v>2355</v>
      </c>
      <c r="AB47" s="10">
        <v>5145</v>
      </c>
      <c r="AC47" s="10"/>
      <c r="AD47" s="10">
        <v>833.3</v>
      </c>
      <c r="AE47" s="10"/>
      <c r="AF47" s="17">
        <v>8333.2999999999993</v>
      </c>
      <c r="AG47" s="17">
        <v>8333.2999999999993</v>
      </c>
      <c r="AH47" s="17">
        <f t="shared" si="0"/>
        <v>100</v>
      </c>
      <c r="AI47" s="10">
        <v>2355</v>
      </c>
      <c r="AJ47" s="10">
        <v>5145</v>
      </c>
      <c r="AK47" s="10"/>
      <c r="AL47" s="10"/>
      <c r="AM47" s="10"/>
      <c r="AN47" s="10"/>
      <c r="AO47" s="10"/>
      <c r="AP47" s="10"/>
      <c r="AQ47" s="10"/>
      <c r="AR47" s="10"/>
      <c r="AS47" s="10">
        <v>8709.1</v>
      </c>
      <c r="AT47" s="11">
        <v>2693.6</v>
      </c>
      <c r="AU47" s="10">
        <v>5296.4</v>
      </c>
      <c r="AV47" s="10"/>
      <c r="AW47" s="12">
        <v>719.1</v>
      </c>
      <c r="AX47" s="13"/>
      <c r="AY47" s="11"/>
      <c r="AZ47" s="10"/>
      <c r="BA47" s="10"/>
      <c r="BB47" s="12"/>
    </row>
    <row r="48" spans="1:54" ht="32.25" thickBot="1" x14ac:dyDescent="0.3">
      <c r="A48" s="14" t="s">
        <v>103</v>
      </c>
      <c r="B48" s="15" t="s">
        <v>104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8"/>
      <c r="R48" s="15"/>
      <c r="S48" s="15"/>
      <c r="T48" s="10">
        <v>67087.199999999997</v>
      </c>
      <c r="U48" s="10"/>
      <c r="V48" s="10">
        <v>9531.9</v>
      </c>
      <c r="W48" s="10"/>
      <c r="X48" s="10">
        <v>57555.3</v>
      </c>
      <c r="Y48" s="10"/>
      <c r="Z48" s="10">
        <v>24203</v>
      </c>
      <c r="AA48" s="10"/>
      <c r="AB48" s="10">
        <v>552</v>
      </c>
      <c r="AC48" s="10"/>
      <c r="AD48" s="10">
        <v>23620.9</v>
      </c>
      <c r="AE48" s="10"/>
      <c r="AF48" s="17">
        <f>AF49+AF54+AF69+AF77</f>
        <v>91290.299999999988</v>
      </c>
      <c r="AG48" s="17">
        <f>AG49+AG54+AG69+AG77</f>
        <v>90932.9</v>
      </c>
      <c r="AH48" s="17">
        <f t="shared" si="0"/>
        <v>99.608501669947415</v>
      </c>
      <c r="AI48" s="10"/>
      <c r="AJ48" s="10">
        <v>10083.9</v>
      </c>
      <c r="AK48" s="10"/>
      <c r="AL48" s="10"/>
      <c r="AM48" s="10">
        <v>57390</v>
      </c>
      <c r="AN48" s="10"/>
      <c r="AO48" s="10"/>
      <c r="AP48" s="10"/>
      <c r="AQ48" s="10">
        <v>57390</v>
      </c>
      <c r="AR48" s="10"/>
      <c r="AS48" s="10">
        <v>5149.1000000000004</v>
      </c>
      <c r="AT48" s="11">
        <v>289.3</v>
      </c>
      <c r="AU48" s="10">
        <v>6664.1</v>
      </c>
      <c r="AV48" s="10"/>
      <c r="AW48" s="12">
        <v>-1804.3</v>
      </c>
      <c r="AX48" s="13"/>
      <c r="AY48" s="11"/>
      <c r="AZ48" s="10">
        <v>5002</v>
      </c>
      <c r="BA48" s="10"/>
      <c r="BB48" s="12"/>
    </row>
    <row r="49" spans="1:54" ht="32.25" thickBot="1" x14ac:dyDescent="0.3">
      <c r="A49" s="14" t="s">
        <v>105</v>
      </c>
      <c r="B49" s="15" t="s">
        <v>106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8"/>
      <c r="R49" s="15"/>
      <c r="S49" s="15"/>
      <c r="T49" s="10">
        <v>1500</v>
      </c>
      <c r="U49" s="10"/>
      <c r="V49" s="10"/>
      <c r="W49" s="10"/>
      <c r="X49" s="10">
        <v>1500</v>
      </c>
      <c r="Y49" s="10"/>
      <c r="Z49" s="10">
        <v>-323.39999999999998</v>
      </c>
      <c r="AA49" s="10"/>
      <c r="AB49" s="10"/>
      <c r="AC49" s="10"/>
      <c r="AD49" s="10">
        <v>-323.39999999999998</v>
      </c>
      <c r="AE49" s="10"/>
      <c r="AF49" s="17">
        <f>AF50+AF51+AF52+AF53</f>
        <v>1176.5999999999999</v>
      </c>
      <c r="AG49" s="17">
        <f>AG50+AG51+AG52+AG53</f>
        <v>1176.5999999999999</v>
      </c>
      <c r="AH49" s="17">
        <f t="shared" si="0"/>
        <v>100.00000000000001</v>
      </c>
      <c r="AI49" s="10"/>
      <c r="AJ49" s="10"/>
      <c r="AK49" s="10"/>
      <c r="AL49" s="10"/>
      <c r="AM49" s="10">
        <v>1310</v>
      </c>
      <c r="AN49" s="10"/>
      <c r="AO49" s="10"/>
      <c r="AP49" s="10"/>
      <c r="AQ49" s="10">
        <v>1310</v>
      </c>
      <c r="AR49" s="10"/>
      <c r="AS49" s="10"/>
      <c r="AT49" s="11"/>
      <c r="AU49" s="10"/>
      <c r="AV49" s="10"/>
      <c r="AW49" s="12"/>
      <c r="AX49" s="13"/>
      <c r="AY49" s="11"/>
      <c r="AZ49" s="10"/>
      <c r="BA49" s="10"/>
      <c r="BB49" s="12"/>
    </row>
    <row r="50" spans="1:54" ht="48" thickBot="1" x14ac:dyDescent="0.3">
      <c r="A50" s="14" t="s">
        <v>107</v>
      </c>
      <c r="B50" s="15" t="s">
        <v>108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8" t="s">
        <v>33</v>
      </c>
      <c r="R50" s="15" t="s">
        <v>35</v>
      </c>
      <c r="S50" s="15" t="s">
        <v>109</v>
      </c>
      <c r="T50" s="10">
        <v>60</v>
      </c>
      <c r="U50" s="10"/>
      <c r="V50" s="10"/>
      <c r="W50" s="10"/>
      <c r="X50" s="10">
        <v>60</v>
      </c>
      <c r="Y50" s="10"/>
      <c r="Z50" s="10">
        <v>-8</v>
      </c>
      <c r="AA50" s="10"/>
      <c r="AB50" s="10"/>
      <c r="AC50" s="10"/>
      <c r="AD50" s="10">
        <v>-8</v>
      </c>
      <c r="AE50" s="10"/>
      <c r="AF50" s="17">
        <v>52</v>
      </c>
      <c r="AG50" s="17">
        <v>52</v>
      </c>
      <c r="AH50" s="17">
        <f t="shared" si="0"/>
        <v>100</v>
      </c>
      <c r="AI50" s="10"/>
      <c r="AJ50" s="10"/>
      <c r="AK50" s="10"/>
      <c r="AL50" s="10"/>
      <c r="AM50" s="10">
        <v>60</v>
      </c>
      <c r="AN50" s="10"/>
      <c r="AO50" s="10"/>
      <c r="AP50" s="10"/>
      <c r="AQ50" s="10">
        <v>60</v>
      </c>
      <c r="AR50" s="10"/>
      <c r="AS50" s="10"/>
      <c r="AT50" s="11"/>
      <c r="AU50" s="10"/>
      <c r="AV50" s="10"/>
      <c r="AW50" s="12"/>
      <c r="AX50" s="13"/>
      <c r="AY50" s="11"/>
      <c r="AZ50" s="10"/>
      <c r="BA50" s="10"/>
      <c r="BB50" s="12"/>
    </row>
    <row r="51" spans="1:54" ht="48" thickBot="1" x14ac:dyDescent="0.3">
      <c r="A51" s="14" t="s">
        <v>110</v>
      </c>
      <c r="B51" s="15" t="s">
        <v>111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8" t="s">
        <v>33</v>
      </c>
      <c r="R51" s="15" t="s">
        <v>34</v>
      </c>
      <c r="S51" s="15" t="s">
        <v>87</v>
      </c>
      <c r="T51" s="10">
        <v>900</v>
      </c>
      <c r="U51" s="10"/>
      <c r="V51" s="10"/>
      <c r="W51" s="10"/>
      <c r="X51" s="10">
        <v>900</v>
      </c>
      <c r="Y51" s="10"/>
      <c r="Z51" s="10">
        <v>-422.4</v>
      </c>
      <c r="AA51" s="10"/>
      <c r="AB51" s="10"/>
      <c r="AC51" s="10"/>
      <c r="AD51" s="10">
        <v>-422.4</v>
      </c>
      <c r="AE51" s="10"/>
      <c r="AF51" s="17">
        <v>477.6</v>
      </c>
      <c r="AG51" s="17">
        <v>477.6</v>
      </c>
      <c r="AH51" s="17">
        <f t="shared" si="0"/>
        <v>100.00000000000001</v>
      </c>
      <c r="AI51" s="10"/>
      <c r="AJ51" s="10"/>
      <c r="AK51" s="10"/>
      <c r="AL51" s="10"/>
      <c r="AM51" s="10">
        <v>710</v>
      </c>
      <c r="AN51" s="10"/>
      <c r="AO51" s="10"/>
      <c r="AP51" s="10"/>
      <c r="AQ51" s="10">
        <v>710</v>
      </c>
      <c r="AR51" s="10"/>
      <c r="AS51" s="10"/>
      <c r="AT51" s="11"/>
      <c r="AU51" s="10"/>
      <c r="AV51" s="10"/>
      <c r="AW51" s="12"/>
      <c r="AX51" s="13"/>
      <c r="AY51" s="11"/>
      <c r="AZ51" s="10"/>
      <c r="BA51" s="10"/>
      <c r="BB51" s="12"/>
    </row>
    <row r="52" spans="1:54" ht="48" thickBot="1" x14ac:dyDescent="0.3">
      <c r="A52" s="14" t="s">
        <v>112</v>
      </c>
      <c r="B52" s="15" t="s">
        <v>113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8" t="s">
        <v>33</v>
      </c>
      <c r="R52" s="15" t="s">
        <v>35</v>
      </c>
      <c r="S52" s="15" t="s">
        <v>109</v>
      </c>
      <c r="T52" s="10">
        <v>500</v>
      </c>
      <c r="U52" s="10"/>
      <c r="V52" s="10"/>
      <c r="W52" s="10"/>
      <c r="X52" s="10">
        <v>500</v>
      </c>
      <c r="Y52" s="10"/>
      <c r="Z52" s="10">
        <v>107</v>
      </c>
      <c r="AA52" s="10"/>
      <c r="AB52" s="10"/>
      <c r="AC52" s="10"/>
      <c r="AD52" s="10">
        <v>107</v>
      </c>
      <c r="AE52" s="10"/>
      <c r="AF52" s="17">
        <v>607</v>
      </c>
      <c r="AG52" s="17">
        <v>607</v>
      </c>
      <c r="AH52" s="17">
        <f t="shared" si="0"/>
        <v>100</v>
      </c>
      <c r="AI52" s="10"/>
      <c r="AJ52" s="10"/>
      <c r="AK52" s="10"/>
      <c r="AL52" s="10"/>
      <c r="AM52" s="10">
        <v>500</v>
      </c>
      <c r="AN52" s="10"/>
      <c r="AO52" s="10"/>
      <c r="AP52" s="10"/>
      <c r="AQ52" s="10">
        <v>500</v>
      </c>
      <c r="AR52" s="10"/>
      <c r="AS52" s="10"/>
      <c r="AT52" s="11"/>
      <c r="AU52" s="10"/>
      <c r="AV52" s="10"/>
      <c r="AW52" s="12"/>
      <c r="AX52" s="13"/>
      <c r="AY52" s="11"/>
      <c r="AZ52" s="10"/>
      <c r="BA52" s="10"/>
      <c r="BB52" s="12"/>
    </row>
    <row r="53" spans="1:54" ht="48" thickBot="1" x14ac:dyDescent="0.3">
      <c r="A53" s="14" t="s">
        <v>114</v>
      </c>
      <c r="B53" s="15" t="s">
        <v>115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8" t="s">
        <v>33</v>
      </c>
      <c r="R53" s="15" t="s">
        <v>35</v>
      </c>
      <c r="S53" s="15" t="s">
        <v>109</v>
      </c>
      <c r="T53" s="10">
        <v>40</v>
      </c>
      <c r="U53" s="10"/>
      <c r="V53" s="10"/>
      <c r="W53" s="10"/>
      <c r="X53" s="10">
        <v>40</v>
      </c>
      <c r="Y53" s="10"/>
      <c r="Z53" s="10"/>
      <c r="AA53" s="10"/>
      <c r="AB53" s="10"/>
      <c r="AC53" s="10"/>
      <c r="AD53" s="10"/>
      <c r="AE53" s="10"/>
      <c r="AF53" s="17">
        <v>40</v>
      </c>
      <c r="AG53" s="17">
        <v>40</v>
      </c>
      <c r="AH53" s="17">
        <f t="shared" si="0"/>
        <v>100</v>
      </c>
      <c r="AI53" s="10"/>
      <c r="AJ53" s="10"/>
      <c r="AK53" s="10"/>
      <c r="AL53" s="10"/>
      <c r="AM53" s="10">
        <v>40</v>
      </c>
      <c r="AN53" s="10"/>
      <c r="AO53" s="10"/>
      <c r="AP53" s="10"/>
      <c r="AQ53" s="10">
        <v>40</v>
      </c>
      <c r="AR53" s="10"/>
      <c r="AS53" s="10"/>
      <c r="AT53" s="11"/>
      <c r="AU53" s="10"/>
      <c r="AV53" s="10"/>
      <c r="AW53" s="12"/>
      <c r="AX53" s="13"/>
      <c r="AY53" s="11"/>
      <c r="AZ53" s="10"/>
      <c r="BA53" s="10"/>
      <c r="BB53" s="12"/>
    </row>
    <row r="54" spans="1:54" ht="48" thickBot="1" x14ac:dyDescent="0.3">
      <c r="A54" s="14" t="s">
        <v>116</v>
      </c>
      <c r="B54" s="15" t="s">
        <v>117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8"/>
      <c r="R54" s="15"/>
      <c r="S54" s="15"/>
      <c r="T54" s="10">
        <v>29757.200000000001</v>
      </c>
      <c r="U54" s="10"/>
      <c r="V54" s="10">
        <v>4122.3999999999996</v>
      </c>
      <c r="W54" s="10"/>
      <c r="X54" s="10">
        <v>25634.799999999999</v>
      </c>
      <c r="Y54" s="10"/>
      <c r="Z54" s="10">
        <v>24920.400000000001</v>
      </c>
      <c r="AA54" s="10"/>
      <c r="AB54" s="10">
        <v>-451.1</v>
      </c>
      <c r="AC54" s="10"/>
      <c r="AD54" s="10">
        <v>25341.4</v>
      </c>
      <c r="AE54" s="10"/>
      <c r="AF54" s="17">
        <f>AF55+AF56+AF57+AF58+AF59+AF60+AF61+AF62+AF63+AF64+AF65+AF66+AF67+AF68</f>
        <v>54677.799999999996</v>
      </c>
      <c r="AG54" s="17">
        <f>AG55+AG56+AG57+AG58+AG59+AG60+AG61+AG62+AG63+AG64+AG65+AG66+AG67+AG68</f>
        <v>54617.2</v>
      </c>
      <c r="AH54" s="17">
        <f t="shared" si="0"/>
        <v>99.889168913160375</v>
      </c>
      <c r="AI54" s="10"/>
      <c r="AJ54" s="10">
        <v>3671.3</v>
      </c>
      <c r="AK54" s="10"/>
      <c r="AL54" s="10"/>
      <c r="AM54" s="10">
        <v>25050</v>
      </c>
      <c r="AN54" s="10"/>
      <c r="AO54" s="10"/>
      <c r="AP54" s="10"/>
      <c r="AQ54" s="10">
        <v>25050</v>
      </c>
      <c r="AR54" s="10"/>
      <c r="AS54" s="10">
        <v>147.1</v>
      </c>
      <c r="AT54" s="11">
        <v>289.3</v>
      </c>
      <c r="AU54" s="10">
        <v>1662.1</v>
      </c>
      <c r="AV54" s="10"/>
      <c r="AW54" s="12">
        <v>-1804.3</v>
      </c>
      <c r="AX54" s="13"/>
      <c r="AY54" s="11"/>
      <c r="AZ54" s="10"/>
      <c r="BA54" s="10"/>
      <c r="BB54" s="12"/>
    </row>
    <row r="55" spans="1:54" ht="32.25" thickBot="1" x14ac:dyDescent="0.3">
      <c r="A55" s="14" t="s">
        <v>118</v>
      </c>
      <c r="B55" s="15" t="s">
        <v>119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8" t="s">
        <v>33</v>
      </c>
      <c r="R55" s="15" t="s">
        <v>37</v>
      </c>
      <c r="S55" s="15" t="s">
        <v>34</v>
      </c>
      <c r="T55" s="10">
        <v>1201.5999999999999</v>
      </c>
      <c r="U55" s="10"/>
      <c r="V55" s="10"/>
      <c r="W55" s="10"/>
      <c r="X55" s="10">
        <v>1201.5999999999999</v>
      </c>
      <c r="Y55" s="10"/>
      <c r="Z55" s="10">
        <v>-862.9</v>
      </c>
      <c r="AA55" s="10"/>
      <c r="AB55" s="10"/>
      <c r="AC55" s="10"/>
      <c r="AD55" s="10">
        <v>-862.9</v>
      </c>
      <c r="AE55" s="10"/>
      <c r="AF55" s="17">
        <v>338.7</v>
      </c>
      <c r="AG55" s="17">
        <v>338.7</v>
      </c>
      <c r="AH55" s="17">
        <f t="shared" si="0"/>
        <v>100</v>
      </c>
      <c r="AI55" s="10"/>
      <c r="AJ55" s="10"/>
      <c r="AK55" s="10"/>
      <c r="AL55" s="10"/>
      <c r="AM55" s="10">
        <v>2600</v>
      </c>
      <c r="AN55" s="10"/>
      <c r="AO55" s="10"/>
      <c r="AP55" s="10"/>
      <c r="AQ55" s="10">
        <v>2600</v>
      </c>
      <c r="AR55" s="10"/>
      <c r="AS55" s="10">
        <v>-193</v>
      </c>
      <c r="AT55" s="11"/>
      <c r="AU55" s="10"/>
      <c r="AV55" s="10"/>
      <c r="AW55" s="12">
        <v>-193</v>
      </c>
      <c r="AX55" s="13"/>
      <c r="AY55" s="11"/>
      <c r="AZ55" s="10"/>
      <c r="BA55" s="10"/>
      <c r="BB55" s="12"/>
    </row>
    <row r="56" spans="1:54" ht="32.25" thickBot="1" x14ac:dyDescent="0.3">
      <c r="A56" s="14" t="s">
        <v>120</v>
      </c>
      <c r="B56" s="15" t="s">
        <v>121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8" t="s">
        <v>33</v>
      </c>
      <c r="R56" s="15" t="s">
        <v>37</v>
      </c>
      <c r="S56" s="15" t="s">
        <v>76</v>
      </c>
      <c r="T56" s="10">
        <v>1275.0999999999999</v>
      </c>
      <c r="U56" s="10"/>
      <c r="V56" s="10"/>
      <c r="W56" s="10"/>
      <c r="X56" s="10">
        <v>1275.0999999999999</v>
      </c>
      <c r="Y56" s="10"/>
      <c r="Z56" s="10">
        <v>-135.5</v>
      </c>
      <c r="AA56" s="10"/>
      <c r="AB56" s="10"/>
      <c r="AC56" s="10"/>
      <c r="AD56" s="10">
        <v>-135.5</v>
      </c>
      <c r="AE56" s="10"/>
      <c r="AF56" s="18">
        <v>1139.7</v>
      </c>
      <c r="AG56" s="18">
        <v>1139.7</v>
      </c>
      <c r="AH56" s="17">
        <f t="shared" si="0"/>
        <v>100</v>
      </c>
      <c r="AI56" s="10"/>
      <c r="AJ56" s="10"/>
      <c r="AK56" s="10"/>
      <c r="AL56" s="10"/>
      <c r="AM56" s="10">
        <v>1400</v>
      </c>
      <c r="AN56" s="10"/>
      <c r="AO56" s="10"/>
      <c r="AP56" s="10"/>
      <c r="AQ56" s="10">
        <v>1400</v>
      </c>
      <c r="AR56" s="10"/>
      <c r="AS56" s="10"/>
      <c r="AT56" s="11"/>
      <c r="AU56" s="10"/>
      <c r="AV56" s="10"/>
      <c r="AW56" s="12"/>
      <c r="AX56" s="13"/>
      <c r="AY56" s="11"/>
      <c r="AZ56" s="10"/>
      <c r="BA56" s="10"/>
      <c r="BB56" s="12"/>
    </row>
    <row r="57" spans="1:54" ht="32.25" thickBot="1" x14ac:dyDescent="0.3">
      <c r="A57" s="14" t="s">
        <v>122</v>
      </c>
      <c r="B57" s="15" t="s">
        <v>123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8" t="s">
        <v>33</v>
      </c>
      <c r="R57" s="15" t="s">
        <v>37</v>
      </c>
      <c r="S57" s="15" t="s">
        <v>57</v>
      </c>
      <c r="T57" s="10">
        <v>13.1</v>
      </c>
      <c r="U57" s="10"/>
      <c r="V57" s="10"/>
      <c r="W57" s="10"/>
      <c r="X57" s="10">
        <v>13.1</v>
      </c>
      <c r="Y57" s="10"/>
      <c r="Z57" s="10"/>
      <c r="AA57" s="10"/>
      <c r="AB57" s="10"/>
      <c r="AC57" s="10"/>
      <c r="AD57" s="10"/>
      <c r="AE57" s="10"/>
      <c r="AF57" s="18">
        <v>13.1</v>
      </c>
      <c r="AG57" s="18">
        <v>13.1</v>
      </c>
      <c r="AH57" s="17">
        <f t="shared" si="0"/>
        <v>100</v>
      </c>
      <c r="AI57" s="10"/>
      <c r="AJ57" s="10"/>
      <c r="AK57" s="10"/>
      <c r="AL57" s="10"/>
      <c r="AM57" s="10">
        <v>13.1</v>
      </c>
      <c r="AN57" s="10"/>
      <c r="AO57" s="10"/>
      <c r="AP57" s="10"/>
      <c r="AQ57" s="10">
        <v>13.1</v>
      </c>
      <c r="AR57" s="10"/>
      <c r="AS57" s="10"/>
      <c r="AT57" s="11"/>
      <c r="AU57" s="10"/>
      <c r="AV57" s="10"/>
      <c r="AW57" s="12"/>
      <c r="AX57" s="13"/>
      <c r="AY57" s="11"/>
      <c r="AZ57" s="10"/>
      <c r="BA57" s="10"/>
      <c r="BB57" s="12"/>
    </row>
    <row r="58" spans="1:54" ht="32.25" thickBot="1" x14ac:dyDescent="0.3">
      <c r="A58" s="14" t="s">
        <v>124</v>
      </c>
      <c r="B58" s="15" t="s">
        <v>125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8" t="s">
        <v>33</v>
      </c>
      <c r="R58" s="15" t="s">
        <v>37</v>
      </c>
      <c r="S58" s="15" t="s">
        <v>57</v>
      </c>
      <c r="T58" s="10">
        <v>5979</v>
      </c>
      <c r="U58" s="10"/>
      <c r="V58" s="10"/>
      <c r="W58" s="10"/>
      <c r="X58" s="10">
        <v>5979</v>
      </c>
      <c r="Y58" s="10"/>
      <c r="Z58" s="10">
        <v>4393.8999999999996</v>
      </c>
      <c r="AA58" s="10"/>
      <c r="AB58" s="10"/>
      <c r="AC58" s="10"/>
      <c r="AD58" s="10">
        <v>4393.8999999999996</v>
      </c>
      <c r="AE58" s="10"/>
      <c r="AF58" s="18">
        <v>10373</v>
      </c>
      <c r="AG58" s="18">
        <v>10372.4</v>
      </c>
      <c r="AH58" s="17">
        <f t="shared" si="0"/>
        <v>99.994215752434201</v>
      </c>
      <c r="AI58" s="10"/>
      <c r="AJ58" s="10"/>
      <c r="AK58" s="10"/>
      <c r="AL58" s="10"/>
      <c r="AM58" s="10">
        <v>5256.9</v>
      </c>
      <c r="AN58" s="10"/>
      <c r="AO58" s="10"/>
      <c r="AP58" s="10"/>
      <c r="AQ58" s="10">
        <v>5256.9</v>
      </c>
      <c r="AR58" s="10"/>
      <c r="AS58" s="10">
        <v>-1804.3</v>
      </c>
      <c r="AT58" s="11"/>
      <c r="AU58" s="10"/>
      <c r="AV58" s="10"/>
      <c r="AW58" s="12">
        <v>-1804.3</v>
      </c>
      <c r="AX58" s="13"/>
      <c r="AY58" s="11"/>
      <c r="AZ58" s="10"/>
      <c r="BA58" s="10"/>
      <c r="BB58" s="12"/>
    </row>
    <row r="59" spans="1:54" ht="48" thickBot="1" x14ac:dyDescent="0.3">
      <c r="A59" s="14" t="s">
        <v>126</v>
      </c>
      <c r="B59" s="15" t="s">
        <v>127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8" t="s">
        <v>33</v>
      </c>
      <c r="R59" s="15" t="s">
        <v>37</v>
      </c>
      <c r="S59" s="15" t="s">
        <v>57</v>
      </c>
      <c r="T59" s="10">
        <v>5500</v>
      </c>
      <c r="U59" s="10"/>
      <c r="V59" s="10"/>
      <c r="W59" s="10"/>
      <c r="X59" s="10">
        <v>5500</v>
      </c>
      <c r="Y59" s="10"/>
      <c r="Z59" s="10">
        <v>-288.8</v>
      </c>
      <c r="AA59" s="10"/>
      <c r="AB59" s="10"/>
      <c r="AC59" s="10"/>
      <c r="AD59" s="10">
        <v>-288.8</v>
      </c>
      <c r="AE59" s="10"/>
      <c r="AF59" s="17">
        <v>5211.2</v>
      </c>
      <c r="AG59" s="17">
        <v>5211.2</v>
      </c>
      <c r="AH59" s="17">
        <f t="shared" si="0"/>
        <v>100</v>
      </c>
      <c r="AI59" s="10"/>
      <c r="AJ59" s="10"/>
      <c r="AK59" s="10"/>
      <c r="AL59" s="10"/>
      <c r="AM59" s="10">
        <v>5500</v>
      </c>
      <c r="AN59" s="10"/>
      <c r="AO59" s="10"/>
      <c r="AP59" s="10"/>
      <c r="AQ59" s="10">
        <v>5500</v>
      </c>
      <c r="AR59" s="10"/>
      <c r="AS59" s="10"/>
      <c r="AT59" s="11"/>
      <c r="AU59" s="10"/>
      <c r="AV59" s="10"/>
      <c r="AW59" s="12"/>
      <c r="AX59" s="13"/>
      <c r="AY59" s="11"/>
      <c r="AZ59" s="10"/>
      <c r="BA59" s="10"/>
      <c r="BB59" s="12"/>
    </row>
    <row r="60" spans="1:54" ht="32.25" thickBot="1" x14ac:dyDescent="0.3">
      <c r="A60" s="14" t="s">
        <v>128</v>
      </c>
      <c r="B60" s="15" t="s">
        <v>129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8" t="s">
        <v>33</v>
      </c>
      <c r="R60" s="15" t="s">
        <v>35</v>
      </c>
      <c r="S60" s="15" t="s">
        <v>130</v>
      </c>
      <c r="T60" s="10">
        <v>2969.9</v>
      </c>
      <c r="U60" s="10"/>
      <c r="V60" s="10"/>
      <c r="W60" s="10"/>
      <c r="X60" s="10">
        <v>2969.9</v>
      </c>
      <c r="Y60" s="10"/>
      <c r="Z60" s="10">
        <v>2656.4</v>
      </c>
      <c r="AA60" s="10"/>
      <c r="AB60" s="10"/>
      <c r="AC60" s="10"/>
      <c r="AD60" s="10">
        <v>2656.4</v>
      </c>
      <c r="AE60" s="10"/>
      <c r="AF60" s="17">
        <v>5626.3</v>
      </c>
      <c r="AG60" s="17">
        <v>5566.3</v>
      </c>
      <c r="AH60" s="17">
        <f t="shared" si="0"/>
        <v>98.933579794891841</v>
      </c>
      <c r="AI60" s="10"/>
      <c r="AJ60" s="10"/>
      <c r="AK60" s="10"/>
      <c r="AL60" s="10"/>
      <c r="AM60" s="10">
        <v>8680</v>
      </c>
      <c r="AN60" s="10"/>
      <c r="AO60" s="10"/>
      <c r="AP60" s="10"/>
      <c r="AQ60" s="10">
        <v>8680</v>
      </c>
      <c r="AR60" s="10"/>
      <c r="AS60" s="10"/>
      <c r="AT60" s="11"/>
      <c r="AU60" s="10"/>
      <c r="AV60" s="10"/>
      <c r="AW60" s="12"/>
      <c r="AX60" s="13"/>
      <c r="AY60" s="11"/>
      <c r="AZ60" s="10"/>
      <c r="BA60" s="10"/>
      <c r="BB60" s="12"/>
    </row>
    <row r="61" spans="1:54" ht="63.75" thickBot="1" x14ac:dyDescent="0.3">
      <c r="A61" s="14" t="s">
        <v>131</v>
      </c>
      <c r="B61" s="15" t="s">
        <v>132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8" t="s">
        <v>33</v>
      </c>
      <c r="R61" s="15" t="s">
        <v>35</v>
      </c>
      <c r="S61" s="15" t="s">
        <v>130</v>
      </c>
      <c r="T61" s="10">
        <v>232.7</v>
      </c>
      <c r="U61" s="10"/>
      <c r="V61" s="10"/>
      <c r="W61" s="10"/>
      <c r="X61" s="10">
        <v>232.7</v>
      </c>
      <c r="Y61" s="10"/>
      <c r="Z61" s="10">
        <v>316.89999999999998</v>
      </c>
      <c r="AA61" s="10"/>
      <c r="AB61" s="10"/>
      <c r="AC61" s="10"/>
      <c r="AD61" s="10">
        <v>316.89999999999998</v>
      </c>
      <c r="AE61" s="10"/>
      <c r="AF61" s="17">
        <v>549.6</v>
      </c>
      <c r="AG61" s="17">
        <v>549.6</v>
      </c>
      <c r="AH61" s="17">
        <f t="shared" si="0"/>
        <v>100</v>
      </c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1"/>
      <c r="AU61" s="10"/>
      <c r="AV61" s="10"/>
      <c r="AW61" s="12"/>
      <c r="AX61" s="13"/>
      <c r="AY61" s="11"/>
      <c r="AZ61" s="10"/>
      <c r="BA61" s="10"/>
      <c r="BB61" s="12"/>
    </row>
    <row r="62" spans="1:54" ht="48" thickBot="1" x14ac:dyDescent="0.3">
      <c r="A62" s="14" t="s">
        <v>133</v>
      </c>
      <c r="B62" s="15" t="s">
        <v>134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8" t="s">
        <v>33</v>
      </c>
      <c r="R62" s="15" t="s">
        <v>35</v>
      </c>
      <c r="S62" s="15" t="s">
        <v>130</v>
      </c>
      <c r="T62" s="10"/>
      <c r="U62" s="10"/>
      <c r="V62" s="10"/>
      <c r="W62" s="10"/>
      <c r="X62" s="10"/>
      <c r="Y62" s="10"/>
      <c r="Z62" s="10">
        <v>19554.3</v>
      </c>
      <c r="AA62" s="10"/>
      <c r="AB62" s="10"/>
      <c r="AC62" s="10"/>
      <c r="AD62" s="10">
        <v>19524.2</v>
      </c>
      <c r="AE62" s="10"/>
      <c r="AF62" s="17">
        <v>19554.3</v>
      </c>
      <c r="AG62" s="17">
        <v>19554.3</v>
      </c>
      <c r="AH62" s="17">
        <f t="shared" si="0"/>
        <v>100</v>
      </c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1"/>
      <c r="AU62" s="10"/>
      <c r="AV62" s="10"/>
      <c r="AW62" s="12"/>
      <c r="AX62" s="13"/>
      <c r="AY62" s="11"/>
      <c r="AZ62" s="10"/>
      <c r="BA62" s="10"/>
      <c r="BB62" s="12"/>
    </row>
    <row r="63" spans="1:54" ht="63.75" thickBot="1" x14ac:dyDescent="0.3">
      <c r="A63" s="14" t="s">
        <v>135</v>
      </c>
      <c r="B63" s="15" t="s">
        <v>136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8" t="s">
        <v>33</v>
      </c>
      <c r="R63" s="15" t="s">
        <v>37</v>
      </c>
      <c r="S63" s="15" t="s">
        <v>34</v>
      </c>
      <c r="T63" s="10">
        <v>1600</v>
      </c>
      <c r="U63" s="10"/>
      <c r="V63" s="10"/>
      <c r="W63" s="10"/>
      <c r="X63" s="10">
        <v>1600</v>
      </c>
      <c r="Y63" s="10"/>
      <c r="Z63" s="10">
        <v>222.4</v>
      </c>
      <c r="AA63" s="10"/>
      <c r="AB63" s="10"/>
      <c r="AC63" s="10"/>
      <c r="AD63" s="10">
        <v>222.4</v>
      </c>
      <c r="AE63" s="10"/>
      <c r="AF63" s="18">
        <v>1822.4</v>
      </c>
      <c r="AG63" s="18">
        <v>1822.4</v>
      </c>
      <c r="AH63" s="17">
        <f t="shared" si="0"/>
        <v>100</v>
      </c>
      <c r="AI63" s="10"/>
      <c r="AJ63" s="10"/>
      <c r="AK63" s="10"/>
      <c r="AL63" s="10"/>
      <c r="AM63" s="10">
        <v>1600</v>
      </c>
      <c r="AN63" s="10"/>
      <c r="AO63" s="10"/>
      <c r="AP63" s="10"/>
      <c r="AQ63" s="10">
        <v>1600</v>
      </c>
      <c r="AR63" s="10"/>
      <c r="AS63" s="10"/>
      <c r="AT63" s="11"/>
      <c r="AU63" s="10"/>
      <c r="AV63" s="10"/>
      <c r="AW63" s="12"/>
      <c r="AX63" s="13"/>
      <c r="AY63" s="11"/>
      <c r="AZ63" s="10"/>
      <c r="BA63" s="10"/>
      <c r="BB63" s="12"/>
    </row>
    <row r="64" spans="1:54" ht="48" thickBot="1" x14ac:dyDescent="0.3">
      <c r="A64" s="14" t="s">
        <v>137</v>
      </c>
      <c r="B64" s="15" t="s">
        <v>138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8" t="s">
        <v>33</v>
      </c>
      <c r="R64" s="15" t="s">
        <v>37</v>
      </c>
      <c r="S64" s="15" t="s">
        <v>57</v>
      </c>
      <c r="T64" s="10"/>
      <c r="U64" s="10"/>
      <c r="V64" s="10"/>
      <c r="W64" s="10"/>
      <c r="X64" s="10"/>
      <c r="Y64" s="10"/>
      <c r="Z64" s="10">
        <v>1500</v>
      </c>
      <c r="AA64" s="10"/>
      <c r="AB64" s="10"/>
      <c r="AC64" s="10"/>
      <c r="AD64" s="10">
        <v>1500</v>
      </c>
      <c r="AE64" s="10"/>
      <c r="AF64" s="17">
        <v>1500</v>
      </c>
      <c r="AG64" s="17">
        <v>1500</v>
      </c>
      <c r="AH64" s="17">
        <f t="shared" si="0"/>
        <v>100</v>
      </c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1"/>
      <c r="AU64" s="10"/>
      <c r="AV64" s="10"/>
      <c r="AW64" s="12"/>
      <c r="AX64" s="13"/>
      <c r="AY64" s="11"/>
      <c r="AZ64" s="10"/>
      <c r="BA64" s="10"/>
      <c r="BB64" s="12"/>
    </row>
    <row r="65" spans="1:54" ht="95.25" thickBot="1" x14ac:dyDescent="0.3">
      <c r="A65" s="16" t="s">
        <v>139</v>
      </c>
      <c r="B65" s="15" t="s">
        <v>140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8" t="s">
        <v>33</v>
      </c>
      <c r="R65" s="15" t="s">
        <v>35</v>
      </c>
      <c r="S65" s="15" t="s">
        <v>130</v>
      </c>
      <c r="T65" s="10">
        <v>5368.6</v>
      </c>
      <c r="U65" s="10"/>
      <c r="V65" s="10">
        <v>1050.4000000000001</v>
      </c>
      <c r="W65" s="10"/>
      <c r="X65" s="10">
        <v>4318.2</v>
      </c>
      <c r="Y65" s="10"/>
      <c r="Z65" s="10">
        <v>-2305.8000000000002</v>
      </c>
      <c r="AA65" s="10"/>
      <c r="AB65" s="10">
        <v>-451.1</v>
      </c>
      <c r="AC65" s="10"/>
      <c r="AD65" s="10">
        <v>-1854.7</v>
      </c>
      <c r="AE65" s="10"/>
      <c r="AF65" s="17">
        <v>3062.8</v>
      </c>
      <c r="AG65" s="17">
        <v>3062.8</v>
      </c>
      <c r="AH65" s="17">
        <f t="shared" si="0"/>
        <v>100</v>
      </c>
      <c r="AI65" s="10"/>
      <c r="AJ65" s="10">
        <v>599.29999999999995</v>
      </c>
      <c r="AK65" s="10"/>
      <c r="AL65" s="10"/>
      <c r="AM65" s="10"/>
      <c r="AN65" s="10"/>
      <c r="AO65" s="10"/>
      <c r="AP65" s="10"/>
      <c r="AQ65" s="10"/>
      <c r="AR65" s="10"/>
      <c r="AS65" s="10"/>
      <c r="AT65" s="11"/>
      <c r="AU65" s="10"/>
      <c r="AV65" s="10"/>
      <c r="AW65" s="12"/>
      <c r="AX65" s="13"/>
      <c r="AY65" s="11"/>
      <c r="AZ65" s="10"/>
      <c r="BA65" s="10"/>
      <c r="BB65" s="12"/>
    </row>
    <row r="66" spans="1:54" ht="95.25" thickBot="1" x14ac:dyDescent="0.3">
      <c r="A66" s="16" t="s">
        <v>141</v>
      </c>
      <c r="B66" s="15" t="s">
        <v>142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8" t="s">
        <v>33</v>
      </c>
      <c r="R66" s="15" t="s">
        <v>35</v>
      </c>
      <c r="S66" s="15" t="s">
        <v>130</v>
      </c>
      <c r="T66" s="10">
        <v>3876.2</v>
      </c>
      <c r="U66" s="10"/>
      <c r="V66" s="10">
        <v>1542</v>
      </c>
      <c r="W66" s="10"/>
      <c r="X66" s="10">
        <v>2334.1999999999998</v>
      </c>
      <c r="Y66" s="10"/>
      <c r="Z66" s="10"/>
      <c r="AA66" s="10"/>
      <c r="AB66" s="10"/>
      <c r="AC66" s="10"/>
      <c r="AD66" s="10"/>
      <c r="AE66" s="10"/>
      <c r="AF66" s="17">
        <v>3876.2</v>
      </c>
      <c r="AG66" s="17">
        <v>3876.2</v>
      </c>
      <c r="AH66" s="17">
        <f t="shared" si="0"/>
        <v>100</v>
      </c>
      <c r="AI66" s="10"/>
      <c r="AJ66" s="10">
        <v>1542</v>
      </c>
      <c r="AK66" s="10"/>
      <c r="AL66" s="10"/>
      <c r="AM66" s="10"/>
      <c r="AN66" s="10"/>
      <c r="AO66" s="10"/>
      <c r="AP66" s="10"/>
      <c r="AQ66" s="10"/>
      <c r="AR66" s="10"/>
      <c r="AS66" s="10"/>
      <c r="AT66" s="11"/>
      <c r="AU66" s="10"/>
      <c r="AV66" s="10"/>
      <c r="AW66" s="12"/>
      <c r="AX66" s="13"/>
      <c r="AY66" s="11"/>
      <c r="AZ66" s="10"/>
      <c r="BA66" s="10"/>
      <c r="BB66" s="12"/>
    </row>
    <row r="67" spans="1:54" ht="48" thickBot="1" x14ac:dyDescent="0.3">
      <c r="A67" s="14" t="s">
        <v>143</v>
      </c>
      <c r="B67" s="15" t="s">
        <v>144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8" t="s">
        <v>33</v>
      </c>
      <c r="R67" s="15" t="s">
        <v>35</v>
      </c>
      <c r="S67" s="15" t="s">
        <v>130</v>
      </c>
      <c r="T67" s="10">
        <v>1052.5999999999999</v>
      </c>
      <c r="U67" s="10"/>
      <c r="V67" s="10">
        <v>1000</v>
      </c>
      <c r="W67" s="10"/>
      <c r="X67" s="10">
        <v>52.6</v>
      </c>
      <c r="Y67" s="10"/>
      <c r="Z67" s="10"/>
      <c r="AA67" s="10"/>
      <c r="AB67" s="10"/>
      <c r="AC67" s="10"/>
      <c r="AD67" s="10"/>
      <c r="AE67" s="10"/>
      <c r="AF67" s="17">
        <v>1052.5999999999999</v>
      </c>
      <c r="AG67" s="17">
        <v>1052.5999999999999</v>
      </c>
      <c r="AH67" s="17">
        <f t="shared" si="0"/>
        <v>100</v>
      </c>
      <c r="AI67" s="10"/>
      <c r="AJ67" s="10">
        <v>1000</v>
      </c>
      <c r="AK67" s="10"/>
      <c r="AL67" s="10"/>
      <c r="AM67" s="10"/>
      <c r="AN67" s="10"/>
      <c r="AO67" s="10"/>
      <c r="AP67" s="10"/>
      <c r="AQ67" s="10"/>
      <c r="AR67" s="10"/>
      <c r="AS67" s="10"/>
      <c r="AT67" s="11"/>
      <c r="AU67" s="10"/>
      <c r="AV67" s="10"/>
      <c r="AW67" s="12"/>
      <c r="AX67" s="13"/>
      <c r="AY67" s="11"/>
      <c r="AZ67" s="10"/>
      <c r="BA67" s="10"/>
      <c r="BB67" s="12"/>
    </row>
    <row r="68" spans="1:54" ht="48" thickBot="1" x14ac:dyDescent="0.3">
      <c r="A68" s="14" t="s">
        <v>143</v>
      </c>
      <c r="B68" s="15" t="s">
        <v>144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8" t="s">
        <v>33</v>
      </c>
      <c r="R68" s="15" t="s">
        <v>37</v>
      </c>
      <c r="S68" s="15" t="s">
        <v>57</v>
      </c>
      <c r="T68" s="10">
        <v>557.9</v>
      </c>
      <c r="U68" s="10"/>
      <c r="V68" s="10">
        <v>530</v>
      </c>
      <c r="W68" s="10"/>
      <c r="X68" s="10">
        <v>27.9</v>
      </c>
      <c r="Y68" s="10"/>
      <c r="Z68" s="10"/>
      <c r="AA68" s="10"/>
      <c r="AB68" s="10"/>
      <c r="AC68" s="10"/>
      <c r="AD68" s="10"/>
      <c r="AE68" s="10"/>
      <c r="AF68" s="17">
        <v>557.9</v>
      </c>
      <c r="AG68" s="17">
        <v>557.9</v>
      </c>
      <c r="AH68" s="17">
        <f t="shared" si="0"/>
        <v>100</v>
      </c>
      <c r="AI68" s="10"/>
      <c r="AJ68" s="10">
        <v>530</v>
      </c>
      <c r="AK68" s="10"/>
      <c r="AL68" s="10"/>
      <c r="AM68" s="10"/>
      <c r="AN68" s="10"/>
      <c r="AO68" s="10"/>
      <c r="AP68" s="10"/>
      <c r="AQ68" s="10"/>
      <c r="AR68" s="10"/>
      <c r="AS68" s="10"/>
      <c r="AT68" s="11"/>
      <c r="AU68" s="10"/>
      <c r="AV68" s="10"/>
      <c r="AW68" s="12"/>
      <c r="AX68" s="13"/>
      <c r="AY68" s="11"/>
      <c r="AZ68" s="10"/>
      <c r="BA68" s="10"/>
      <c r="BB68" s="12"/>
    </row>
    <row r="69" spans="1:54" ht="32.25" thickBot="1" x14ac:dyDescent="0.3">
      <c r="A69" s="14" t="s">
        <v>145</v>
      </c>
      <c r="B69" s="15" t="s">
        <v>146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8"/>
      <c r="R69" s="15"/>
      <c r="S69" s="15"/>
      <c r="T69" s="10">
        <v>31450</v>
      </c>
      <c r="U69" s="10"/>
      <c r="V69" s="10">
        <v>5409.5</v>
      </c>
      <c r="W69" s="10"/>
      <c r="X69" s="10">
        <v>26040.5</v>
      </c>
      <c r="Y69" s="10"/>
      <c r="Z69" s="10">
        <v>83.9</v>
      </c>
      <c r="AA69" s="10"/>
      <c r="AB69" s="10">
        <v>1003.1</v>
      </c>
      <c r="AC69" s="10"/>
      <c r="AD69" s="10">
        <v>-919.2</v>
      </c>
      <c r="AE69" s="10"/>
      <c r="AF69" s="19">
        <f>AF70+AF71+AF72+AF73+AF74+AF75+AF76</f>
        <v>31533.9</v>
      </c>
      <c r="AG69" s="19">
        <f>AG70+AG71+AG72+AG73+AG74+AG75+AG76</f>
        <v>31237.100000000002</v>
      </c>
      <c r="AH69" s="17">
        <f t="shared" si="0"/>
        <v>99.058790698264417</v>
      </c>
      <c r="AI69" s="10"/>
      <c r="AJ69" s="10">
        <v>6412.6</v>
      </c>
      <c r="AK69" s="10"/>
      <c r="AL69" s="10"/>
      <c r="AM69" s="10">
        <v>26460</v>
      </c>
      <c r="AN69" s="10"/>
      <c r="AO69" s="10"/>
      <c r="AP69" s="10"/>
      <c r="AQ69" s="10">
        <v>26460</v>
      </c>
      <c r="AR69" s="10"/>
      <c r="AS69" s="10">
        <v>5002</v>
      </c>
      <c r="AT69" s="11"/>
      <c r="AU69" s="10">
        <v>5002</v>
      </c>
      <c r="AV69" s="10"/>
      <c r="AW69" s="12"/>
      <c r="AX69" s="13"/>
      <c r="AY69" s="11"/>
      <c r="AZ69" s="10">
        <v>5002</v>
      </c>
      <c r="BA69" s="10"/>
      <c r="BB69" s="12"/>
    </row>
    <row r="70" spans="1:54" ht="79.5" thickBot="1" x14ac:dyDescent="0.3">
      <c r="A70" s="16" t="s">
        <v>147</v>
      </c>
      <c r="B70" s="15" t="s">
        <v>148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8" t="s">
        <v>50</v>
      </c>
      <c r="R70" s="15" t="s">
        <v>149</v>
      </c>
      <c r="S70" s="15" t="s">
        <v>34</v>
      </c>
      <c r="T70" s="10">
        <v>7053</v>
      </c>
      <c r="U70" s="10"/>
      <c r="V70" s="10"/>
      <c r="W70" s="10"/>
      <c r="X70" s="10">
        <v>7053</v>
      </c>
      <c r="Y70" s="10"/>
      <c r="Z70" s="10">
        <v>-852.4</v>
      </c>
      <c r="AA70" s="10"/>
      <c r="AB70" s="10"/>
      <c r="AC70" s="10"/>
      <c r="AD70" s="10">
        <v>-852.4</v>
      </c>
      <c r="AE70" s="10"/>
      <c r="AF70" s="17">
        <v>6200.6</v>
      </c>
      <c r="AG70" s="17">
        <v>6199.2</v>
      </c>
      <c r="AH70" s="17">
        <f t="shared" si="0"/>
        <v>99.97742153985098</v>
      </c>
      <c r="AI70" s="10"/>
      <c r="AJ70" s="10"/>
      <c r="AK70" s="10"/>
      <c r="AL70" s="10"/>
      <c r="AM70" s="10">
        <v>11124</v>
      </c>
      <c r="AN70" s="10"/>
      <c r="AO70" s="10"/>
      <c r="AP70" s="10"/>
      <c r="AQ70" s="10">
        <v>11124</v>
      </c>
      <c r="AR70" s="10"/>
      <c r="AS70" s="10">
        <v>-3960</v>
      </c>
      <c r="AT70" s="11"/>
      <c r="AU70" s="10"/>
      <c r="AV70" s="10"/>
      <c r="AW70" s="12">
        <v>-3960</v>
      </c>
      <c r="AX70" s="13"/>
      <c r="AY70" s="11"/>
      <c r="AZ70" s="10"/>
      <c r="BA70" s="10"/>
      <c r="BB70" s="12"/>
    </row>
    <row r="71" spans="1:54" ht="48" thickBot="1" x14ac:dyDescent="0.3">
      <c r="A71" s="14" t="s">
        <v>150</v>
      </c>
      <c r="B71" s="15" t="s">
        <v>148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8" t="s">
        <v>33</v>
      </c>
      <c r="R71" s="15" t="s">
        <v>149</v>
      </c>
      <c r="S71" s="15" t="s">
        <v>34</v>
      </c>
      <c r="T71" s="10">
        <v>11355.3</v>
      </c>
      <c r="U71" s="10"/>
      <c r="V71" s="10"/>
      <c r="W71" s="10"/>
      <c r="X71" s="10">
        <v>11355.3</v>
      </c>
      <c r="Y71" s="10"/>
      <c r="Z71" s="10">
        <v>-498.3</v>
      </c>
      <c r="AA71" s="10"/>
      <c r="AB71" s="10"/>
      <c r="AC71" s="10"/>
      <c r="AD71" s="10">
        <v>-498.3</v>
      </c>
      <c r="AE71" s="10"/>
      <c r="AF71" s="17">
        <v>10857</v>
      </c>
      <c r="AG71" s="17">
        <v>10563.6</v>
      </c>
      <c r="AH71" s="17">
        <f t="shared" si="0"/>
        <v>97.297596021000288</v>
      </c>
      <c r="AI71" s="10"/>
      <c r="AJ71" s="10"/>
      <c r="AK71" s="10"/>
      <c r="AL71" s="10"/>
      <c r="AM71" s="10">
        <v>11850</v>
      </c>
      <c r="AN71" s="10"/>
      <c r="AO71" s="10"/>
      <c r="AP71" s="10"/>
      <c r="AQ71" s="10">
        <v>11850</v>
      </c>
      <c r="AR71" s="10"/>
      <c r="AS71" s="10"/>
      <c r="AT71" s="11"/>
      <c r="AU71" s="10"/>
      <c r="AV71" s="10"/>
      <c r="AW71" s="12"/>
      <c r="AX71" s="13"/>
      <c r="AY71" s="11"/>
      <c r="AZ71" s="10"/>
      <c r="BA71" s="10"/>
      <c r="BB71" s="12"/>
    </row>
    <row r="72" spans="1:54" ht="32.25" thickBot="1" x14ac:dyDescent="0.3">
      <c r="A72" s="14" t="s">
        <v>151</v>
      </c>
      <c r="B72" s="15" t="s">
        <v>148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8" t="s">
        <v>39</v>
      </c>
      <c r="R72" s="15" t="s">
        <v>149</v>
      </c>
      <c r="S72" s="15" t="s">
        <v>34</v>
      </c>
      <c r="T72" s="10">
        <v>827</v>
      </c>
      <c r="U72" s="10"/>
      <c r="V72" s="10"/>
      <c r="W72" s="10"/>
      <c r="X72" s="10">
        <v>827</v>
      </c>
      <c r="Y72" s="10"/>
      <c r="Z72" s="10">
        <v>-319.39999999999998</v>
      </c>
      <c r="AA72" s="10"/>
      <c r="AB72" s="10"/>
      <c r="AC72" s="10"/>
      <c r="AD72" s="10">
        <v>-319.39999999999998</v>
      </c>
      <c r="AE72" s="10"/>
      <c r="AF72" s="17">
        <v>507.6</v>
      </c>
      <c r="AG72" s="17">
        <v>507.5</v>
      </c>
      <c r="AH72" s="17">
        <f t="shared" si="0"/>
        <v>99.980299448384542</v>
      </c>
      <c r="AI72" s="10"/>
      <c r="AJ72" s="10"/>
      <c r="AK72" s="10"/>
      <c r="AL72" s="10"/>
      <c r="AM72" s="10">
        <v>827</v>
      </c>
      <c r="AN72" s="10"/>
      <c r="AO72" s="10"/>
      <c r="AP72" s="10"/>
      <c r="AQ72" s="10">
        <v>827</v>
      </c>
      <c r="AR72" s="10"/>
      <c r="AS72" s="10"/>
      <c r="AT72" s="11"/>
      <c r="AU72" s="10"/>
      <c r="AV72" s="10"/>
      <c r="AW72" s="12"/>
      <c r="AX72" s="13"/>
      <c r="AY72" s="11"/>
      <c r="AZ72" s="10"/>
      <c r="BA72" s="10"/>
      <c r="BB72" s="12"/>
    </row>
    <row r="73" spans="1:54" ht="79.5" thickBot="1" x14ac:dyDescent="0.3">
      <c r="A73" s="14" t="s">
        <v>152</v>
      </c>
      <c r="B73" s="15" t="s">
        <v>153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8" t="s">
        <v>50</v>
      </c>
      <c r="R73" s="15" t="s">
        <v>149</v>
      </c>
      <c r="S73" s="15" t="s">
        <v>34</v>
      </c>
      <c r="T73" s="10">
        <v>1310</v>
      </c>
      <c r="U73" s="10"/>
      <c r="V73" s="10"/>
      <c r="W73" s="10"/>
      <c r="X73" s="10">
        <v>1310</v>
      </c>
      <c r="Y73" s="10"/>
      <c r="Z73" s="10">
        <v>-197.6</v>
      </c>
      <c r="AA73" s="10"/>
      <c r="AB73" s="10"/>
      <c r="AC73" s="10"/>
      <c r="AD73" s="10">
        <v>-197.6</v>
      </c>
      <c r="AE73" s="10"/>
      <c r="AF73" s="17">
        <v>1112.4000000000001</v>
      </c>
      <c r="AG73" s="17">
        <v>1112</v>
      </c>
      <c r="AH73" s="17">
        <f t="shared" si="0"/>
        <v>99.964041711614527</v>
      </c>
      <c r="AI73" s="10"/>
      <c r="AJ73" s="10"/>
      <c r="AK73" s="10"/>
      <c r="AL73" s="10"/>
      <c r="AM73" s="10">
        <v>2178</v>
      </c>
      <c r="AN73" s="10"/>
      <c r="AO73" s="10"/>
      <c r="AP73" s="10"/>
      <c r="AQ73" s="10">
        <v>2178</v>
      </c>
      <c r="AR73" s="10"/>
      <c r="AS73" s="10">
        <v>-1042</v>
      </c>
      <c r="AT73" s="11"/>
      <c r="AU73" s="10"/>
      <c r="AV73" s="10"/>
      <c r="AW73" s="12">
        <v>-1042</v>
      </c>
      <c r="AX73" s="13"/>
      <c r="AY73" s="11"/>
      <c r="AZ73" s="10"/>
      <c r="BA73" s="10"/>
      <c r="BB73" s="12"/>
    </row>
    <row r="74" spans="1:54" ht="32.25" thickBot="1" x14ac:dyDescent="0.3">
      <c r="A74" s="14" t="s">
        <v>154</v>
      </c>
      <c r="B74" s="15" t="s">
        <v>153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8" t="s">
        <v>33</v>
      </c>
      <c r="R74" s="15" t="s">
        <v>149</v>
      </c>
      <c r="S74" s="15" t="s">
        <v>34</v>
      </c>
      <c r="T74" s="10">
        <v>481</v>
      </c>
      <c r="U74" s="10"/>
      <c r="V74" s="10"/>
      <c r="W74" s="10"/>
      <c r="X74" s="10">
        <v>481</v>
      </c>
      <c r="Y74" s="10"/>
      <c r="Z74" s="10">
        <v>-4.5999999999999996</v>
      </c>
      <c r="AA74" s="10"/>
      <c r="AB74" s="10"/>
      <c r="AC74" s="10"/>
      <c r="AD74" s="10">
        <v>-4.5999999999999996</v>
      </c>
      <c r="AE74" s="10"/>
      <c r="AF74" s="17">
        <v>476.4</v>
      </c>
      <c r="AG74" s="17">
        <v>474.9</v>
      </c>
      <c r="AH74" s="17">
        <f t="shared" si="0"/>
        <v>99.685138539042825</v>
      </c>
      <c r="AI74" s="10"/>
      <c r="AJ74" s="10"/>
      <c r="AK74" s="10"/>
      <c r="AL74" s="10"/>
      <c r="AM74" s="10">
        <v>481</v>
      </c>
      <c r="AN74" s="10"/>
      <c r="AO74" s="10"/>
      <c r="AP74" s="10"/>
      <c r="AQ74" s="10">
        <v>481</v>
      </c>
      <c r="AR74" s="10"/>
      <c r="AS74" s="10"/>
      <c r="AT74" s="11"/>
      <c r="AU74" s="10"/>
      <c r="AV74" s="10"/>
      <c r="AW74" s="12"/>
      <c r="AX74" s="13"/>
      <c r="AY74" s="11"/>
      <c r="AZ74" s="10"/>
      <c r="BA74" s="10"/>
      <c r="BB74" s="12"/>
    </row>
    <row r="75" spans="1:54" ht="126.75" thickBot="1" x14ac:dyDescent="0.3">
      <c r="A75" s="16" t="s">
        <v>155</v>
      </c>
      <c r="B75" s="15" t="s">
        <v>156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8" t="s">
        <v>50</v>
      </c>
      <c r="R75" s="15" t="s">
        <v>149</v>
      </c>
      <c r="S75" s="15" t="s">
        <v>34</v>
      </c>
      <c r="T75" s="10">
        <v>9879</v>
      </c>
      <c r="U75" s="10"/>
      <c r="V75" s="10">
        <v>4939.5</v>
      </c>
      <c r="W75" s="10"/>
      <c r="X75" s="10">
        <v>4939.5</v>
      </c>
      <c r="Y75" s="10"/>
      <c r="Z75" s="10">
        <v>2006.2</v>
      </c>
      <c r="AA75" s="10"/>
      <c r="AB75" s="10">
        <v>1003.1</v>
      </c>
      <c r="AC75" s="10"/>
      <c r="AD75" s="10">
        <v>1003.1</v>
      </c>
      <c r="AE75" s="10"/>
      <c r="AF75" s="17">
        <v>11885.2</v>
      </c>
      <c r="AG75" s="17">
        <v>11885.2</v>
      </c>
      <c r="AH75" s="17">
        <f t="shared" si="0"/>
        <v>100</v>
      </c>
      <c r="AI75" s="10"/>
      <c r="AJ75" s="10">
        <v>5942.6</v>
      </c>
      <c r="AK75" s="10"/>
      <c r="AL75" s="10"/>
      <c r="AM75" s="10"/>
      <c r="AN75" s="10"/>
      <c r="AO75" s="10"/>
      <c r="AP75" s="10"/>
      <c r="AQ75" s="10"/>
      <c r="AR75" s="10"/>
      <c r="AS75" s="10">
        <v>10004</v>
      </c>
      <c r="AT75" s="11"/>
      <c r="AU75" s="10">
        <v>5002</v>
      </c>
      <c r="AV75" s="10"/>
      <c r="AW75" s="12">
        <v>5002</v>
      </c>
      <c r="AX75" s="13"/>
      <c r="AY75" s="11"/>
      <c r="AZ75" s="10">
        <v>5002</v>
      </c>
      <c r="BA75" s="10"/>
      <c r="BB75" s="12"/>
    </row>
    <row r="76" spans="1:54" ht="48" thickBot="1" x14ac:dyDescent="0.3">
      <c r="A76" s="14" t="s">
        <v>143</v>
      </c>
      <c r="B76" s="15" t="s">
        <v>157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8" t="s">
        <v>33</v>
      </c>
      <c r="R76" s="15" t="s">
        <v>149</v>
      </c>
      <c r="S76" s="15" t="s">
        <v>34</v>
      </c>
      <c r="T76" s="10">
        <v>494.7</v>
      </c>
      <c r="U76" s="10"/>
      <c r="V76" s="10">
        <v>470</v>
      </c>
      <c r="W76" s="10"/>
      <c r="X76" s="10">
        <v>24.7</v>
      </c>
      <c r="Y76" s="10"/>
      <c r="Z76" s="10"/>
      <c r="AA76" s="10"/>
      <c r="AB76" s="10"/>
      <c r="AC76" s="10"/>
      <c r="AD76" s="10"/>
      <c r="AE76" s="10"/>
      <c r="AF76" s="17">
        <v>494.7</v>
      </c>
      <c r="AG76" s="17">
        <v>494.7</v>
      </c>
      <c r="AH76" s="17">
        <f t="shared" si="0"/>
        <v>100</v>
      </c>
      <c r="AI76" s="10"/>
      <c r="AJ76" s="10">
        <v>470</v>
      </c>
      <c r="AK76" s="10"/>
      <c r="AL76" s="10"/>
      <c r="AM76" s="10"/>
      <c r="AN76" s="10"/>
      <c r="AO76" s="10"/>
      <c r="AP76" s="10"/>
      <c r="AQ76" s="10"/>
      <c r="AR76" s="10"/>
      <c r="AS76" s="10"/>
      <c r="AT76" s="11"/>
      <c r="AU76" s="10"/>
      <c r="AV76" s="10"/>
      <c r="AW76" s="12"/>
      <c r="AX76" s="13"/>
      <c r="AY76" s="11"/>
      <c r="AZ76" s="10"/>
      <c r="BA76" s="10"/>
      <c r="BB76" s="12"/>
    </row>
    <row r="77" spans="1:54" ht="32.25" thickBot="1" x14ac:dyDescent="0.3">
      <c r="A77" s="14" t="s">
        <v>158</v>
      </c>
      <c r="B77" s="15" t="s">
        <v>159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8"/>
      <c r="R77" s="15"/>
      <c r="S77" s="15"/>
      <c r="T77" s="10">
        <v>3710</v>
      </c>
      <c r="U77" s="10"/>
      <c r="V77" s="10"/>
      <c r="W77" s="10"/>
      <c r="X77" s="10">
        <v>3710</v>
      </c>
      <c r="Y77" s="10"/>
      <c r="Z77" s="10">
        <v>192.1</v>
      </c>
      <c r="AA77" s="10"/>
      <c r="AB77" s="10"/>
      <c r="AC77" s="10"/>
      <c r="AD77" s="10">
        <v>192.1</v>
      </c>
      <c r="AE77" s="10"/>
      <c r="AF77" s="18">
        <f>AF78+AF79+AF80</f>
        <v>3902</v>
      </c>
      <c r="AG77" s="18">
        <v>3902</v>
      </c>
      <c r="AH77" s="18">
        <f t="shared" si="0"/>
        <v>99.999999999999986</v>
      </c>
      <c r="AI77" s="10"/>
      <c r="AJ77" s="10"/>
      <c r="AK77" s="10"/>
      <c r="AL77" s="10"/>
      <c r="AM77" s="10">
        <v>3900</v>
      </c>
      <c r="AN77" s="10"/>
      <c r="AO77" s="10"/>
      <c r="AP77" s="10"/>
      <c r="AQ77" s="10">
        <v>3900</v>
      </c>
      <c r="AR77" s="10"/>
      <c r="AS77" s="10"/>
      <c r="AT77" s="11"/>
      <c r="AU77" s="10"/>
      <c r="AV77" s="10"/>
      <c r="AW77" s="12"/>
      <c r="AX77" s="13"/>
      <c r="AY77" s="11"/>
      <c r="AZ77" s="10"/>
      <c r="BA77" s="10"/>
      <c r="BB77" s="12"/>
    </row>
    <row r="78" spans="1:54" ht="48" thickBot="1" x14ac:dyDescent="0.3">
      <c r="A78" s="14" t="s">
        <v>160</v>
      </c>
      <c r="B78" s="15" t="s">
        <v>161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8" t="s">
        <v>33</v>
      </c>
      <c r="R78" s="15" t="s">
        <v>83</v>
      </c>
      <c r="S78" s="15" t="s">
        <v>76</v>
      </c>
      <c r="T78" s="10">
        <v>2810</v>
      </c>
      <c r="U78" s="10"/>
      <c r="V78" s="10"/>
      <c r="W78" s="10"/>
      <c r="X78" s="10">
        <v>2810</v>
      </c>
      <c r="Y78" s="10"/>
      <c r="Z78" s="10">
        <v>198.2</v>
      </c>
      <c r="AA78" s="10"/>
      <c r="AB78" s="10"/>
      <c r="AC78" s="10"/>
      <c r="AD78" s="10">
        <v>198.2</v>
      </c>
      <c r="AE78" s="10"/>
      <c r="AF78" s="17">
        <v>3008.2</v>
      </c>
      <c r="AG78" s="17">
        <v>3008.1</v>
      </c>
      <c r="AH78" s="17">
        <f t="shared" ref="AH78:AH87" si="1">AG78/AF78%</f>
        <v>99.996675752941968</v>
      </c>
      <c r="AI78" s="10"/>
      <c r="AJ78" s="10"/>
      <c r="AK78" s="10"/>
      <c r="AL78" s="10"/>
      <c r="AM78" s="10">
        <v>3000</v>
      </c>
      <c r="AN78" s="10"/>
      <c r="AO78" s="10"/>
      <c r="AP78" s="10"/>
      <c r="AQ78" s="10">
        <v>3000</v>
      </c>
      <c r="AR78" s="10"/>
      <c r="AS78" s="10"/>
      <c r="AT78" s="11"/>
      <c r="AU78" s="10"/>
      <c r="AV78" s="10"/>
      <c r="AW78" s="12"/>
      <c r="AX78" s="13"/>
      <c r="AY78" s="11"/>
      <c r="AZ78" s="10"/>
      <c r="BA78" s="10"/>
      <c r="BB78" s="12"/>
    </row>
    <row r="79" spans="1:54" ht="79.5" thickBot="1" x14ac:dyDescent="0.3">
      <c r="A79" s="16" t="s">
        <v>162</v>
      </c>
      <c r="B79" s="15" t="s">
        <v>163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8" t="s">
        <v>50</v>
      </c>
      <c r="R79" s="15" t="s">
        <v>36</v>
      </c>
      <c r="S79" s="15" t="s">
        <v>36</v>
      </c>
      <c r="T79" s="10">
        <v>650</v>
      </c>
      <c r="U79" s="10"/>
      <c r="V79" s="10"/>
      <c r="W79" s="10"/>
      <c r="X79" s="10">
        <v>650</v>
      </c>
      <c r="Y79" s="10"/>
      <c r="Z79" s="10">
        <v>-12.1</v>
      </c>
      <c r="AA79" s="10"/>
      <c r="AB79" s="10"/>
      <c r="AC79" s="10"/>
      <c r="AD79" s="10">
        <v>-12.1</v>
      </c>
      <c r="AE79" s="10"/>
      <c r="AF79" s="17">
        <v>637.9</v>
      </c>
      <c r="AG79" s="17">
        <v>637.9</v>
      </c>
      <c r="AH79" s="17">
        <f t="shared" si="1"/>
        <v>100</v>
      </c>
      <c r="AI79" s="10"/>
      <c r="AJ79" s="10"/>
      <c r="AK79" s="10"/>
      <c r="AL79" s="10"/>
      <c r="AM79" s="10">
        <v>650</v>
      </c>
      <c r="AN79" s="10"/>
      <c r="AO79" s="10"/>
      <c r="AP79" s="10"/>
      <c r="AQ79" s="10">
        <v>650</v>
      </c>
      <c r="AR79" s="10"/>
      <c r="AS79" s="10"/>
      <c r="AT79" s="11"/>
      <c r="AU79" s="10"/>
      <c r="AV79" s="10"/>
      <c r="AW79" s="12"/>
      <c r="AX79" s="13"/>
      <c r="AY79" s="11"/>
      <c r="AZ79" s="10"/>
      <c r="BA79" s="10"/>
      <c r="BB79" s="12"/>
    </row>
    <row r="80" spans="1:54" ht="48" thickBot="1" x14ac:dyDescent="0.3">
      <c r="A80" s="14" t="s">
        <v>164</v>
      </c>
      <c r="B80" s="15" t="s">
        <v>163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8" t="s">
        <v>33</v>
      </c>
      <c r="R80" s="15" t="s">
        <v>36</v>
      </c>
      <c r="S80" s="15" t="s">
        <v>36</v>
      </c>
      <c r="T80" s="10">
        <v>250</v>
      </c>
      <c r="U80" s="10"/>
      <c r="V80" s="10"/>
      <c r="W80" s="10"/>
      <c r="X80" s="10">
        <v>250</v>
      </c>
      <c r="Y80" s="10"/>
      <c r="Z80" s="10">
        <v>6</v>
      </c>
      <c r="AA80" s="10"/>
      <c r="AB80" s="10"/>
      <c r="AC80" s="10"/>
      <c r="AD80" s="10">
        <v>6</v>
      </c>
      <c r="AE80" s="10"/>
      <c r="AF80" s="17">
        <v>255.9</v>
      </c>
      <c r="AG80" s="17">
        <v>255.9</v>
      </c>
      <c r="AH80" s="17">
        <f t="shared" si="1"/>
        <v>100</v>
      </c>
      <c r="AI80" s="10"/>
      <c r="AJ80" s="10"/>
      <c r="AK80" s="10"/>
      <c r="AL80" s="10"/>
      <c r="AM80" s="10">
        <v>250</v>
      </c>
      <c r="AN80" s="10"/>
      <c r="AO80" s="10"/>
      <c r="AP80" s="10"/>
      <c r="AQ80" s="10">
        <v>250</v>
      </c>
      <c r="AR80" s="10"/>
      <c r="AS80" s="10"/>
      <c r="AT80" s="11"/>
      <c r="AU80" s="10"/>
      <c r="AV80" s="10"/>
      <c r="AW80" s="12"/>
      <c r="AX80" s="13"/>
      <c r="AY80" s="11"/>
      <c r="AZ80" s="10"/>
      <c r="BA80" s="10"/>
      <c r="BB80" s="12"/>
    </row>
    <row r="81" spans="1:54" ht="32.25" thickBot="1" x14ac:dyDescent="0.3">
      <c r="A81" s="14" t="s">
        <v>165</v>
      </c>
      <c r="B81" s="15" t="s">
        <v>166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8"/>
      <c r="R81" s="15"/>
      <c r="S81" s="15"/>
      <c r="T81" s="10">
        <v>2450</v>
      </c>
      <c r="U81" s="10"/>
      <c r="V81" s="10">
        <v>2205</v>
      </c>
      <c r="W81" s="10"/>
      <c r="X81" s="10">
        <v>245</v>
      </c>
      <c r="Y81" s="10"/>
      <c r="Z81" s="10">
        <v>2977.7</v>
      </c>
      <c r="AA81" s="10"/>
      <c r="AB81" s="10">
        <v>2679.9</v>
      </c>
      <c r="AC81" s="10"/>
      <c r="AD81" s="10">
        <v>297.8</v>
      </c>
      <c r="AE81" s="10"/>
      <c r="AF81" s="17">
        <f>AF82+AF84+AF86</f>
        <v>5427.7</v>
      </c>
      <c r="AG81" s="17">
        <f>AG82+AG84+AG86</f>
        <v>4956.3999999999996</v>
      </c>
      <c r="AH81" s="17">
        <f t="shared" si="1"/>
        <v>91.316764006853717</v>
      </c>
      <c r="AI81" s="10"/>
      <c r="AJ81" s="10">
        <v>4884.8999999999996</v>
      </c>
      <c r="AK81" s="10"/>
      <c r="AL81" s="10"/>
      <c r="AM81" s="10"/>
      <c r="AN81" s="10"/>
      <c r="AO81" s="10"/>
      <c r="AP81" s="10"/>
      <c r="AQ81" s="10"/>
      <c r="AR81" s="10"/>
      <c r="AS81" s="10">
        <v>2450</v>
      </c>
      <c r="AT81" s="11"/>
      <c r="AU81" s="10">
        <v>2229.5</v>
      </c>
      <c r="AV81" s="10"/>
      <c r="AW81" s="12">
        <v>220.5</v>
      </c>
      <c r="AX81" s="13"/>
      <c r="AY81" s="11"/>
      <c r="AZ81" s="10">
        <v>4922.7</v>
      </c>
      <c r="BA81" s="10"/>
      <c r="BB81" s="12"/>
    </row>
    <row r="82" spans="1:54" ht="32.25" thickBot="1" x14ac:dyDescent="0.3">
      <c r="A82" s="14" t="s">
        <v>167</v>
      </c>
      <c r="B82" s="15" t="s">
        <v>168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8"/>
      <c r="R82" s="15"/>
      <c r="S82" s="15"/>
      <c r="T82" s="10"/>
      <c r="U82" s="10"/>
      <c r="V82" s="10"/>
      <c r="W82" s="10"/>
      <c r="X82" s="10"/>
      <c r="Y82" s="10"/>
      <c r="Z82" s="10">
        <v>568.70000000000005</v>
      </c>
      <c r="AA82" s="10"/>
      <c r="AB82" s="10">
        <v>511.8</v>
      </c>
      <c r="AC82" s="10"/>
      <c r="AD82" s="10">
        <v>56.9</v>
      </c>
      <c r="AE82" s="10"/>
      <c r="AF82" s="17">
        <v>568.70000000000005</v>
      </c>
      <c r="AG82" s="17">
        <v>568.70000000000005</v>
      </c>
      <c r="AH82" s="17">
        <f t="shared" si="1"/>
        <v>100</v>
      </c>
      <c r="AI82" s="10"/>
      <c r="AJ82" s="10">
        <v>511.8</v>
      </c>
      <c r="AK82" s="10"/>
      <c r="AL82" s="10"/>
      <c r="AM82" s="10"/>
      <c r="AN82" s="10"/>
      <c r="AO82" s="10"/>
      <c r="AP82" s="10"/>
      <c r="AQ82" s="10"/>
      <c r="AR82" s="10"/>
      <c r="AS82" s="10"/>
      <c r="AT82" s="11"/>
      <c r="AU82" s="10"/>
      <c r="AV82" s="10"/>
      <c r="AW82" s="12"/>
      <c r="AX82" s="13"/>
      <c r="AY82" s="11"/>
      <c r="AZ82" s="10"/>
      <c r="BA82" s="10"/>
      <c r="BB82" s="12"/>
    </row>
    <row r="83" spans="1:54" ht="63.75" thickBot="1" x14ac:dyDescent="0.3">
      <c r="A83" s="14" t="s">
        <v>169</v>
      </c>
      <c r="B83" s="15" t="s">
        <v>170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8" t="s">
        <v>33</v>
      </c>
      <c r="R83" s="15" t="s">
        <v>37</v>
      </c>
      <c r="S83" s="15" t="s">
        <v>57</v>
      </c>
      <c r="T83" s="10"/>
      <c r="U83" s="10"/>
      <c r="V83" s="10"/>
      <c r="W83" s="10"/>
      <c r="X83" s="10"/>
      <c r="Y83" s="10"/>
      <c r="Z83" s="10">
        <v>568.70000000000005</v>
      </c>
      <c r="AA83" s="10"/>
      <c r="AB83" s="10">
        <v>511.8</v>
      </c>
      <c r="AC83" s="10"/>
      <c r="AD83" s="10">
        <v>56.9</v>
      </c>
      <c r="AE83" s="10"/>
      <c r="AF83" s="17">
        <v>568.70000000000005</v>
      </c>
      <c r="AG83" s="17">
        <v>568.70000000000005</v>
      </c>
      <c r="AH83" s="17">
        <f t="shared" si="1"/>
        <v>100</v>
      </c>
      <c r="AI83" s="10"/>
      <c r="AJ83" s="10">
        <v>511.8</v>
      </c>
      <c r="AK83" s="10"/>
      <c r="AL83" s="10"/>
      <c r="AM83" s="10"/>
      <c r="AN83" s="10"/>
      <c r="AO83" s="10"/>
      <c r="AP83" s="10"/>
      <c r="AQ83" s="10"/>
      <c r="AR83" s="10"/>
      <c r="AS83" s="10"/>
      <c r="AT83" s="11"/>
      <c r="AU83" s="10"/>
      <c r="AV83" s="10"/>
      <c r="AW83" s="12"/>
      <c r="AX83" s="13"/>
      <c r="AY83" s="11"/>
      <c r="AZ83" s="10"/>
      <c r="BA83" s="10"/>
      <c r="BB83" s="12"/>
    </row>
    <row r="84" spans="1:54" ht="32.25" thickBot="1" x14ac:dyDescent="0.3">
      <c r="A84" s="14" t="s">
        <v>171</v>
      </c>
      <c r="B84" s="15" t="s">
        <v>172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8"/>
      <c r="R84" s="15"/>
      <c r="S84" s="15"/>
      <c r="T84" s="10"/>
      <c r="U84" s="10"/>
      <c r="V84" s="10"/>
      <c r="W84" s="10"/>
      <c r="X84" s="10"/>
      <c r="Y84" s="10"/>
      <c r="Z84" s="10">
        <v>2409</v>
      </c>
      <c r="AA84" s="10"/>
      <c r="AB84" s="10">
        <v>2168.1</v>
      </c>
      <c r="AC84" s="10"/>
      <c r="AD84" s="10">
        <v>240.9</v>
      </c>
      <c r="AE84" s="10"/>
      <c r="AF84" s="17">
        <f>AF85</f>
        <v>2409</v>
      </c>
      <c r="AG84" s="17">
        <f>AG85</f>
        <v>1937.7</v>
      </c>
      <c r="AH84" s="17">
        <f t="shared" si="1"/>
        <v>80.435865504358659</v>
      </c>
      <c r="AI84" s="10"/>
      <c r="AJ84" s="10">
        <v>2168.1</v>
      </c>
      <c r="AK84" s="10"/>
      <c r="AL84" s="10"/>
      <c r="AM84" s="10"/>
      <c r="AN84" s="10"/>
      <c r="AO84" s="10"/>
      <c r="AP84" s="10"/>
      <c r="AQ84" s="10"/>
      <c r="AR84" s="10"/>
      <c r="AS84" s="10"/>
      <c r="AT84" s="11"/>
      <c r="AU84" s="10"/>
      <c r="AV84" s="10"/>
      <c r="AW84" s="12"/>
      <c r="AX84" s="13"/>
      <c r="AY84" s="11"/>
      <c r="AZ84" s="10">
        <v>4922.7</v>
      </c>
      <c r="BA84" s="10"/>
      <c r="BB84" s="12"/>
    </row>
    <row r="85" spans="1:54" ht="63.75" thickBot="1" x14ac:dyDescent="0.3">
      <c r="A85" s="14" t="s">
        <v>173</v>
      </c>
      <c r="B85" s="15" t="s">
        <v>174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8" t="s">
        <v>33</v>
      </c>
      <c r="R85" s="15" t="s">
        <v>35</v>
      </c>
      <c r="S85" s="15" t="s">
        <v>130</v>
      </c>
      <c r="T85" s="10"/>
      <c r="U85" s="10"/>
      <c r="V85" s="10"/>
      <c r="W85" s="10"/>
      <c r="X85" s="10"/>
      <c r="Y85" s="10"/>
      <c r="Z85" s="10">
        <v>2409</v>
      </c>
      <c r="AA85" s="10"/>
      <c r="AB85" s="10">
        <v>2168.1</v>
      </c>
      <c r="AC85" s="10"/>
      <c r="AD85" s="10">
        <v>240.9</v>
      </c>
      <c r="AE85" s="10"/>
      <c r="AF85" s="17">
        <v>2409</v>
      </c>
      <c r="AG85" s="17">
        <v>1937.7</v>
      </c>
      <c r="AH85" s="17">
        <f t="shared" si="1"/>
        <v>80.435865504358659</v>
      </c>
      <c r="AI85" s="10"/>
      <c r="AJ85" s="10">
        <v>2168.1</v>
      </c>
      <c r="AK85" s="10"/>
      <c r="AL85" s="10"/>
      <c r="AM85" s="10"/>
      <c r="AN85" s="10"/>
      <c r="AO85" s="10"/>
      <c r="AP85" s="10"/>
      <c r="AQ85" s="10"/>
      <c r="AR85" s="10"/>
      <c r="AS85" s="10"/>
      <c r="AT85" s="11"/>
      <c r="AU85" s="10"/>
      <c r="AV85" s="10"/>
      <c r="AW85" s="12"/>
      <c r="AX85" s="13"/>
      <c r="AY85" s="11"/>
      <c r="AZ85" s="10">
        <v>4922.7</v>
      </c>
      <c r="BA85" s="10"/>
      <c r="BB85" s="12"/>
    </row>
    <row r="86" spans="1:54" ht="48" thickBot="1" x14ac:dyDescent="0.3">
      <c r="A86" s="14" t="s">
        <v>175</v>
      </c>
      <c r="B86" s="15" t="s">
        <v>176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8"/>
      <c r="R86" s="15"/>
      <c r="S86" s="15"/>
      <c r="T86" s="10">
        <v>2450</v>
      </c>
      <c r="U86" s="10"/>
      <c r="V86" s="10">
        <v>2205</v>
      </c>
      <c r="W86" s="10"/>
      <c r="X86" s="10">
        <v>245</v>
      </c>
      <c r="Y86" s="10"/>
      <c r="Z86" s="10"/>
      <c r="AA86" s="10"/>
      <c r="AB86" s="10"/>
      <c r="AC86" s="10"/>
      <c r="AD86" s="10"/>
      <c r="AE86" s="10"/>
      <c r="AF86" s="17">
        <v>2450</v>
      </c>
      <c r="AG86" s="17">
        <v>2450</v>
      </c>
      <c r="AH86" s="17">
        <f t="shared" si="1"/>
        <v>100</v>
      </c>
      <c r="AI86" s="10"/>
      <c r="AJ86" s="10">
        <v>2205</v>
      </c>
      <c r="AK86" s="10"/>
      <c r="AL86" s="10"/>
      <c r="AM86" s="10"/>
      <c r="AN86" s="10"/>
      <c r="AO86" s="10"/>
      <c r="AP86" s="10"/>
      <c r="AQ86" s="10"/>
      <c r="AR86" s="10"/>
      <c r="AS86" s="10">
        <v>2450</v>
      </c>
      <c r="AT86" s="11"/>
      <c r="AU86" s="10">
        <v>2229.5</v>
      </c>
      <c r="AV86" s="10"/>
      <c r="AW86" s="12">
        <v>220.5</v>
      </c>
      <c r="AX86" s="13"/>
      <c r="AY86" s="11"/>
      <c r="AZ86" s="10"/>
      <c r="BA86" s="10"/>
      <c r="BB86" s="12"/>
    </row>
    <row r="87" spans="1:54" ht="47.25" x14ac:dyDescent="0.25">
      <c r="A87" s="14" t="s">
        <v>177</v>
      </c>
      <c r="B87" s="15" t="s">
        <v>178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8" t="s">
        <v>33</v>
      </c>
      <c r="R87" s="15" t="s">
        <v>37</v>
      </c>
      <c r="S87" s="15" t="s">
        <v>57</v>
      </c>
      <c r="T87" s="10">
        <v>2450</v>
      </c>
      <c r="U87" s="10"/>
      <c r="V87" s="10">
        <v>2205</v>
      </c>
      <c r="W87" s="10"/>
      <c r="X87" s="10">
        <v>245</v>
      </c>
      <c r="Y87" s="10"/>
      <c r="Z87" s="10"/>
      <c r="AA87" s="10"/>
      <c r="AB87" s="10"/>
      <c r="AC87" s="10"/>
      <c r="AD87" s="10"/>
      <c r="AE87" s="10"/>
      <c r="AF87" s="17">
        <v>2450</v>
      </c>
      <c r="AG87" s="17">
        <v>2450</v>
      </c>
      <c r="AH87" s="17">
        <f t="shared" si="1"/>
        <v>100</v>
      </c>
      <c r="AI87" s="10"/>
      <c r="AJ87" s="10">
        <v>2205</v>
      </c>
      <c r="AK87" s="10"/>
      <c r="AL87" s="10"/>
      <c r="AM87" s="10"/>
      <c r="AN87" s="10"/>
      <c r="AO87" s="10"/>
      <c r="AP87" s="10"/>
      <c r="AQ87" s="10"/>
      <c r="AR87" s="10"/>
      <c r="AS87" s="10">
        <v>2450</v>
      </c>
      <c r="AT87" s="11"/>
      <c r="AU87" s="10">
        <v>2229.5</v>
      </c>
      <c r="AV87" s="10"/>
      <c r="AW87" s="12">
        <v>220.5</v>
      </c>
      <c r="AX87" s="13"/>
      <c r="AY87" s="11"/>
      <c r="AZ87" s="10"/>
      <c r="BA87" s="10"/>
      <c r="BB87" s="12"/>
    </row>
  </sheetData>
  <mergeCells count="45">
    <mergeCell ref="A7:AX7"/>
    <mergeCell ref="A5:AX5"/>
    <mergeCell ref="A4:AX4"/>
    <mergeCell ref="A3:AX3"/>
    <mergeCell ref="A2:AX2"/>
    <mergeCell ref="T9:T11"/>
    <mergeCell ref="AK9:AK11"/>
    <mergeCell ref="AE9:AE11"/>
    <mergeCell ref="AJ9:AJ11"/>
    <mergeCell ref="Y9:Y11"/>
    <mergeCell ref="X9:X11"/>
    <mergeCell ref="AD9:AD11"/>
    <mergeCell ref="AF9:AF11"/>
    <mergeCell ref="AG9:AG11"/>
    <mergeCell ref="AL9:AL11"/>
    <mergeCell ref="AX9:AX11"/>
    <mergeCell ref="AM9:AM11"/>
    <mergeCell ref="AP9:AP11"/>
    <mergeCell ref="AR9:AR11"/>
    <mergeCell ref="AQ9:AQ11"/>
    <mergeCell ref="AS9:AS11"/>
    <mergeCell ref="AU9:AU11"/>
    <mergeCell ref="AW9:AW11"/>
    <mergeCell ref="AT9:AT11"/>
    <mergeCell ref="BB9:BB11"/>
    <mergeCell ref="AV9:AV11"/>
    <mergeCell ref="AY9:AY11"/>
    <mergeCell ref="BA9:BA11"/>
    <mergeCell ref="AZ9:AZ11"/>
    <mergeCell ref="A9:A11"/>
    <mergeCell ref="B9:P11"/>
    <mergeCell ref="AO9:AO11"/>
    <mergeCell ref="AA9:AA11"/>
    <mergeCell ref="AC9:AC11"/>
    <mergeCell ref="AB9:AB11"/>
    <mergeCell ref="Z9:Z11"/>
    <mergeCell ref="Q9:Q11"/>
    <mergeCell ref="U9:U11"/>
    <mergeCell ref="S9:S11"/>
    <mergeCell ref="R9:R11"/>
    <mergeCell ref="W9:W11"/>
    <mergeCell ref="V9:V11"/>
    <mergeCell ref="AH9:AH11"/>
    <mergeCell ref="AI9:AI11"/>
    <mergeCell ref="AN9:AN11"/>
  </mergeCells>
  <pageMargins left="1.17" right="0.39" top="0.78" bottom="0.78" header="0" footer="0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rep:2.56.0.449</dc:description>
  <cp:lastModifiedBy>NB</cp:lastModifiedBy>
  <cp:lastPrinted>2024-03-29T16:01:15Z</cp:lastPrinted>
  <dcterms:created xsi:type="dcterms:W3CDTF">2024-01-17T08:41:59Z</dcterms:created>
  <dcterms:modified xsi:type="dcterms:W3CDTF">2024-07-02T12:12:46Z</dcterms:modified>
</cp:coreProperties>
</file>