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ОСТАНОВЛЕНИЯ 2022\Пост 164 от 22.04.2022-Об утверждении Отчета об исполнении бюджета за 2021\"/>
    </mc:Choice>
  </mc:AlternateContent>
  <bookViews>
    <workbookView xWindow="0" yWindow="0" windowWidth="23040" windowHeight="9408"/>
  </bookViews>
  <sheets>
    <sheet name="Все года" sheetId="1" r:id="rId1"/>
  </sheets>
  <externalReferences>
    <externalReference r:id="rId2"/>
  </externalReferences>
  <definedNames>
    <definedName name="_xlnm.Print_Titles" localSheetId="0">'Все года'!$8:$8</definedName>
  </definedNames>
  <calcPr calcId="152511"/>
</workbook>
</file>

<file path=xl/calcChain.xml><?xml version="1.0" encoding="utf-8"?>
<calcChain xmlns="http://schemas.openxmlformats.org/spreadsheetml/2006/main">
  <c r="AE76" i="1" l="1"/>
  <c r="AF76" i="1"/>
  <c r="AG76" i="1"/>
  <c r="AE35" i="1"/>
  <c r="AE34" i="1" s="1"/>
  <c r="AE9" i="1" s="1"/>
  <c r="AF35" i="1"/>
  <c r="AF34" i="1" s="1"/>
  <c r="AF9" i="1" s="1"/>
  <c r="AG35" i="1"/>
  <c r="AG34" i="1" s="1"/>
  <c r="AG9" i="1" s="1"/>
  <c r="AD35" i="1"/>
  <c r="AD34" i="1" s="1"/>
  <c r="AD9" i="1" s="1"/>
  <c r="AE68" i="1"/>
  <c r="AF68" i="1"/>
  <c r="AG68" i="1"/>
  <c r="AD68" i="1"/>
  <c r="AE44" i="1"/>
  <c r="AF44" i="1"/>
  <c r="AG44" i="1"/>
  <c r="AE41" i="1"/>
  <c r="AF41" i="1"/>
  <c r="AG41" i="1"/>
  <c r="AH35" i="1" l="1"/>
  <c r="AH34" i="1" s="1"/>
  <c r="AH9" i="1" s="1"/>
  <c r="AI9" i="1" s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35" i="1" l="1"/>
  <c r="AI34" i="1"/>
  <c r="A4" i="1"/>
</calcChain>
</file>

<file path=xl/sharedStrings.xml><?xml version="1.0" encoding="utf-8"?>
<sst xmlns="http://schemas.openxmlformats.org/spreadsheetml/2006/main" count="385" uniqueCount="155">
  <si>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</si>
  <si>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</si>
  <si>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</si>
  <si>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</si>
  <si>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</si>
  <si>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</si>
  <si>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</si>
  <si>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</si>
  <si>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</si>
  <si>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</si>
  <si>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</si>
  <si>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Всего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</si>
  <si>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</si>
  <si>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</si>
  <si>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</si>
  <si>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</si>
  <si>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</si>
  <si>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</si>
  <si>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</si>
  <si>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61.7.00.11020</t>
  </si>
  <si>
    <t>100</t>
  </si>
  <si>
    <t>01</t>
  </si>
  <si>
    <t>04</t>
  </si>
  <si>
    <t>Расходы на обеспечение деятельности главы местной администрации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</si>
  <si>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61.7.00.11040</t>
  </si>
  <si>
    <t>Поощрение муниципальных управленческих команд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</si>
  <si>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61.7.00.55490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</si>
  <si>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</si>
  <si>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</si>
  <si>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</si>
  <si>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61.8.00.11030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</si>
  <si>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(Закупка товаров, работ и услуг для обеспечения государственных (муниципальных) нужд)</t>
  </si>
  <si>
    <t>200</t>
  </si>
  <si>
    <t>07</t>
  </si>
  <si>
    <t>05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</si>
  <si>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(Иные бюджетные ассигнования)</t>
  </si>
  <si>
    <t>800</t>
  </si>
  <si>
    <t>03</t>
  </si>
  <si>
    <t>Диспансеризация муниципальных и немуниципальных служащих и добровольное медицинское страхование в рамках непрограммных расходов ОМСУ (Закупка товаров, работ и услуг для обеспечения государственных (муниципальных) нужд)</t>
  </si>
  <si>
    <t>61.8.00.15070</t>
  </si>
  <si>
    <t>61.8.00.55490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</si>
  <si>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 (Закупка товаров, работ и услуг для обеспечения государственных (муниципальных) нужд)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</si>
  <si>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</si>
  <si>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</si>
  <si>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</si>
  <si>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</si>
  <si>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</si>
  <si>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 (Межбюджетные трансферты)</t>
  </si>
  <si>
    <t>62.9.00.13010</t>
  </si>
  <si>
    <t>500</t>
  </si>
  <si>
    <t>Передача полномочий по казначейскому исполнению бюджетов поселений в рамках непрограммных расходов ОМСУ (Межбюджетные трансферты)</t>
  </si>
  <si>
    <t>62.9.00.13020</t>
  </si>
  <si>
    <t>06</t>
  </si>
  <si>
    <t>Передача полномочий по некоторым жилищным вопросам в рамках непрограммных расходов ОМСУ (Межбюджетные трансферты)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</si>
  <si>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</si>
  <si>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 (Межбюджетные трансферты)</t>
  </si>
  <si>
    <t>62.9.00.13060</t>
  </si>
  <si>
    <t>Передача полномочий по организации централизованных коммунальных услуг в рамках непрограммных расходов ОМСУ (Межбюджетные трансферты)</t>
  </si>
  <si>
    <t>62.9.00.13070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</si>
  <si>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</si>
  <si>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 (Межбюджетные трансферты)</t>
  </si>
  <si>
    <t>62.9.00.13150</t>
  </si>
  <si>
    <t>11</t>
  </si>
  <si>
    <t>13</t>
  </si>
  <si>
    <t>Выплаты материальной помощи, поощрения за особые заслуги физическим и юридическим лицам в рамках непрограммных расходов ОМСУ (Социальное обеспечение и иные выплаты населению)</t>
  </si>
  <si>
    <t>62.9.00.15060</t>
  </si>
  <si>
    <t>300</t>
  </si>
  <si>
    <t>Осуществление первичного воинского учета на территориях, где отсутствуют военные комиссариаты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</si>
  <si>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62.9.00.51180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</si>
  <si>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</si>
  <si>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</si>
  <si>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</si>
  <si>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</si>
  <si>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</si>
  <si>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7Ч.1.00.00000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</si>
  <si>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</si>
  <si>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7Ч.1.00.15030</t>
  </si>
  <si>
    <t>12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</si>
  <si>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</si>
  <si>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7Ч.1.00.15160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</si>
  <si>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</si>
  <si>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7Ч.1.00.15170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</si>
  <si>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</si>
  <si>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7Ч.1.00.15510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</si>
  <si>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</si>
  <si>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7Ч.2.00.00000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</si>
  <si>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</si>
  <si>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7Ч.2.00.15120</t>
  </si>
  <si>
    <t>09</t>
  </si>
  <si>
    <t>10</t>
  </si>
  <si>
    <t>14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</si>
  <si>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</si>
  <si>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7Ч.3.00.00000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</si>
  <si>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</si>
  <si>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7Ч.3.00.15210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</si>
  <si>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</si>
  <si>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7Ч.3.00.15220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</si>
  <si>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</si>
  <si>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7Ч.3.00.15390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</si>
  <si>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</si>
  <si>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</si>
  <si>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</si>
  <si>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7Ч.3.00.15420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</si>
  <si>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</si>
  <si>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7Ч.3.00.15530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</si>
  <si>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</si>
  <si>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7Ч.3.00.15610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</si>
  <si>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</si>
  <si>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7Ч.3.00.15620</t>
  </si>
  <si>
    <t>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</si>
  <si>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</si>
  <si>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7Ч.3.00.16400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</si>
  <si>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</si>
  <si>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7Ч.3.00.17002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</si>
  <si>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(Социальное обеспечение и иные выплаты населению)</t>
  </si>
  <si>
    <t>7Ч.3.00.L4970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</si>
  <si>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</si>
  <si>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7Ч.3.00.S0140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</si>
  <si>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</si>
  <si>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7Ч.3.00.S0200</t>
  </si>
  <si>
    <t>7Ч.3.00.S4310</t>
  </si>
  <si>
    <t>7Ч.3.00.S4660</t>
  </si>
  <si>
    <t>7Ч.3.00.S4770</t>
  </si>
  <si>
    <t>7Ч.3.00.S4840</t>
  </si>
  <si>
    <t>7Ч.3.00.S4860</t>
  </si>
  <si>
    <t>7Ч.3.00.S5670</t>
  </si>
  <si>
    <t>7Ч.3.F3.67483</t>
  </si>
  <si>
    <t>7Ч.3.F3.67484</t>
  </si>
  <si>
    <t>7Ч.3.F3.6748S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</si>
  <si>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</si>
  <si>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7Ч.4.00.00000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</si>
  <si>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</si>
  <si>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7Ч.4.00.12500</t>
  </si>
  <si>
    <t>08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</si>
  <si>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</si>
  <si>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(Иные бюджетные ассигнования)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</si>
  <si>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</si>
  <si>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7Ч.4.00.12600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</si>
  <si>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</si>
  <si>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</si>
  <si>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7Ч.4.00.S0360</t>
  </si>
  <si>
    <t>7Ч.4.00.S4840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</si>
  <si>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</si>
  <si>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7Ч.5.00.00000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</si>
  <si>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</si>
  <si>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7Ч.5.00.15350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</si>
  <si>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</si>
  <si>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7Ч.5.00.18310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</si>
  <si>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</si>
  <si>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Создание физкультурно-оздоровительного комплекса открытого типа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(Капитальные вложения в объекты государственной (муниципальной) собственности)</t>
  </si>
  <si>
    <t>7Ч.5.00.19360</t>
  </si>
  <si>
    <t>Ассигнования 2021 года           (тыс. руб.)</t>
  </si>
  <si>
    <t>Исполнение за  2021 год            (тыс. руб.)</t>
  </si>
  <si>
    <t>% исполне-ния</t>
  </si>
  <si>
    <r>
      <rPr>
        <b/>
        <sz val="14"/>
        <color indexed="8"/>
        <rFont val="Times New Roman"/>
        <family val="1"/>
        <charset val="204"/>
      </rPr>
      <t xml:space="preserve">Приложение №4.1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№____ от ____________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</si>
</sst>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96;&#1077;&#1085;&#1080;&#1103;%20&#1057;&#1044;%202021/&#1056;&#1077;&#1096;&#1077;&#1085;&#1080;&#1077;%2084%20&#1086;&#1090;%2024.03.2021-&#1048;&#1079;&#1084;&#1077;&#1085;&#1077;&#1085;&#1080;&#1077;%20&#1073;&#1102;&#1076;&#1078;&#1077;&#1090;&#1072;%202021/&#1055;&#1088;&#1080;&#1083;&#1086;&#1078;&#1077;&#1085;&#1080;&#1077;%204.1%20(&#1087;&#1088;&#1086;&#1075;&#1088;&#1072;&#1084;&#1084;&#1085;&#1099;&#1077;%20&#1080;%20&#1085;&#1077;&#1087;&#1088;&#1086;&#1075;&#1088;&#1072;&#1084;&#1084;&#1085;&#1099;&#1077;)%20&#1082;%20&#1056;&#1077;&#1096;&#1077;&#1085;&#1080;&#1102;%2084%20&#1086;&#1090;%2024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4">
          <cell r="A4" t="str">
            <v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на 2021 год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tabSelected="1" zoomScale="85" zoomScaleNormal="85" workbookViewId="0">
      <selection activeCell="A2" sqref="A2:AI2"/>
    </sheetView>
  </sheetViews>
  <sheetFormatPr defaultRowHeight="14.4" customHeight="1" x14ac:dyDescent="0.3"/>
  <cols>
    <col min="1" max="1" width="69.5546875" customWidth="1"/>
    <col min="2" max="2" width="8.77734375" customWidth="1"/>
    <col min="3" max="16" width="8" hidden="1"/>
    <col min="17" max="17" width="5" customWidth="1"/>
    <col min="18" max="19" width="4.6640625" customWidth="1"/>
    <col min="20" max="29" width="8" hidden="1"/>
    <col min="30" max="30" width="13.33203125" customWidth="1"/>
    <col min="31" max="33" width="8" hidden="1"/>
    <col min="34" max="34" width="12.33203125" customWidth="1"/>
    <col min="35" max="35" width="10.109375" customWidth="1"/>
  </cols>
  <sheetData>
    <row r="1" spans="1:35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82.95" customHeight="1" x14ac:dyDescent="0.35">
      <c r="A2" s="12" t="s">
        <v>154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</row>
    <row r="3" spans="1:35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5" ht="86.25" customHeight="1" x14ac:dyDescent="0.3">
      <c r="A4" s="15" t="str">
        <f>'[1]Все года'!$A$4</f>
        <v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на 2021 год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  <c r="AI4" s="16"/>
    </row>
    <row r="5" spans="1:35" ht="17.100000000000001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5" ht="14.4" customHeight="1" x14ac:dyDescent="0.3">
      <c r="A6" s="17" t="s">
        <v>0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2</v>
      </c>
      <c r="R6" s="17" t="s">
        <v>3</v>
      </c>
      <c r="S6" s="17" t="s">
        <v>10</v>
      </c>
      <c r="T6" s="17" t="s">
        <v>5</v>
      </c>
      <c r="U6" s="17" t="s">
        <v>6</v>
      </c>
      <c r="V6" s="17" t="s">
        <v>7</v>
      </c>
      <c r="W6" s="17" t="s">
        <v>8</v>
      </c>
      <c r="X6" s="17" t="s">
        <v>9</v>
      </c>
      <c r="Y6" s="17" t="s">
        <v>5</v>
      </c>
      <c r="Z6" s="17" t="s">
        <v>6</v>
      </c>
      <c r="AA6" s="17" t="s">
        <v>7</v>
      </c>
      <c r="AB6" s="17" t="s">
        <v>8</v>
      </c>
      <c r="AC6" s="17" t="s">
        <v>9</v>
      </c>
      <c r="AD6" s="18" t="s">
        <v>151</v>
      </c>
      <c r="AE6" s="18" t="s">
        <v>6</v>
      </c>
      <c r="AF6" s="18" t="s">
        <v>7</v>
      </c>
      <c r="AG6" s="18" t="s">
        <v>8</v>
      </c>
      <c r="AH6" s="19" t="s">
        <v>152</v>
      </c>
      <c r="AI6" s="21" t="s">
        <v>153</v>
      </c>
    </row>
    <row r="7" spans="1:35" ht="37.950000000000003" customHeight="1" x14ac:dyDescent="0.3">
      <c r="A7" s="17"/>
      <c r="B7" s="17" t="s">
        <v>1</v>
      </c>
      <c r="C7" s="17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7" t="s">
        <v>1</v>
      </c>
      <c r="O7" s="17" t="s">
        <v>1</v>
      </c>
      <c r="P7" s="17" t="s">
        <v>1</v>
      </c>
      <c r="Q7" s="17" t="s">
        <v>2</v>
      </c>
      <c r="R7" s="17" t="s">
        <v>3</v>
      </c>
      <c r="S7" s="17" t="s">
        <v>4</v>
      </c>
      <c r="T7" s="17" t="s">
        <v>5</v>
      </c>
      <c r="U7" s="17" t="s">
        <v>6</v>
      </c>
      <c r="V7" s="17" t="s">
        <v>7</v>
      </c>
      <c r="W7" s="17" t="s">
        <v>8</v>
      </c>
      <c r="X7" s="17" t="s">
        <v>9</v>
      </c>
      <c r="Y7" s="17" t="s">
        <v>5</v>
      </c>
      <c r="Z7" s="17" t="s">
        <v>6</v>
      </c>
      <c r="AA7" s="17" t="s">
        <v>7</v>
      </c>
      <c r="AB7" s="17" t="s">
        <v>8</v>
      </c>
      <c r="AC7" s="17" t="s">
        <v>9</v>
      </c>
      <c r="AD7" s="18" t="s">
        <v>5</v>
      </c>
      <c r="AE7" s="18" t="s">
        <v>6</v>
      </c>
      <c r="AF7" s="18" t="s">
        <v>7</v>
      </c>
      <c r="AG7" s="18" t="s">
        <v>8</v>
      </c>
      <c r="AH7" s="20"/>
      <c r="AI7" s="22"/>
    </row>
    <row r="8" spans="1:35" ht="15.6" hidden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7.100000000000001" customHeight="1" x14ac:dyDescent="0.3">
      <c r="A9" s="7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/>
      <c r="R9" s="8"/>
      <c r="S9" s="8"/>
      <c r="T9" s="9">
        <v>104734.7</v>
      </c>
      <c r="U9" s="9"/>
      <c r="V9" s="9">
        <v>52859.199999999997</v>
      </c>
      <c r="W9" s="9"/>
      <c r="X9" s="9">
        <v>9808.9</v>
      </c>
      <c r="Y9" s="9">
        <v>56605</v>
      </c>
      <c r="Z9" s="9">
        <v>172.4</v>
      </c>
      <c r="AA9" s="9">
        <v>19366</v>
      </c>
      <c r="AB9" s="9"/>
      <c r="AC9" s="9">
        <v>37066.5</v>
      </c>
      <c r="AD9" s="11">
        <f>AD10+AD19+AD24+AD34</f>
        <v>161339.5</v>
      </c>
      <c r="AE9" s="11">
        <f t="shared" ref="AE9:AH9" si="0">AE10+AE19+AE24+AE34</f>
        <v>223.9</v>
      </c>
      <c r="AF9" s="11">
        <f t="shared" si="0"/>
        <v>72225.2</v>
      </c>
      <c r="AG9" s="11">
        <f t="shared" si="0"/>
        <v>0</v>
      </c>
      <c r="AH9" s="11">
        <f t="shared" si="0"/>
        <v>139835.79999999999</v>
      </c>
      <c r="AI9" s="11">
        <f>AH9/AD9%</f>
        <v>86.671769777394871</v>
      </c>
    </row>
    <row r="10" spans="1:35" ht="34.200000000000003" customHeight="1" x14ac:dyDescent="0.3">
      <c r="A10" s="7" t="s">
        <v>12</v>
      </c>
      <c r="B10" s="8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  <c r="R10" s="8"/>
      <c r="S10" s="8"/>
      <c r="T10" s="9">
        <v>19344.5</v>
      </c>
      <c r="U10" s="9"/>
      <c r="V10" s="9">
        <v>7</v>
      </c>
      <c r="W10" s="9"/>
      <c r="X10" s="9"/>
      <c r="Y10" s="9">
        <v>-91.3</v>
      </c>
      <c r="Z10" s="9">
        <v>51.5</v>
      </c>
      <c r="AA10" s="9"/>
      <c r="AB10" s="9"/>
      <c r="AC10" s="9">
        <v>-142.80000000000001</v>
      </c>
      <c r="AD10" s="11">
        <v>17972.7</v>
      </c>
      <c r="AE10" s="11">
        <v>51.5</v>
      </c>
      <c r="AF10" s="11">
        <v>7</v>
      </c>
      <c r="AG10" s="11"/>
      <c r="AH10" s="11">
        <v>17931.2</v>
      </c>
      <c r="AI10" s="11">
        <f t="shared" ref="AI10:AI73" si="1">AH10/AD10%</f>
        <v>99.769094237371121</v>
      </c>
    </row>
    <row r="11" spans="1:35" ht="34.200000000000003" customHeight="1" x14ac:dyDescent="0.3">
      <c r="A11" s="7" t="s">
        <v>14</v>
      </c>
      <c r="B11" s="8" t="s">
        <v>15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  <c r="R11" s="8"/>
      <c r="S11" s="8"/>
      <c r="T11" s="9">
        <v>17750.2</v>
      </c>
      <c r="U11" s="9"/>
      <c r="V11" s="9">
        <v>7</v>
      </c>
      <c r="W11" s="9"/>
      <c r="X11" s="9"/>
      <c r="Y11" s="9">
        <v>250.8</v>
      </c>
      <c r="Z11" s="9"/>
      <c r="AA11" s="9"/>
      <c r="AB11" s="9"/>
      <c r="AC11" s="9">
        <v>250.8</v>
      </c>
      <c r="AD11" s="11">
        <v>17972.7</v>
      </c>
      <c r="AE11" s="11">
        <v>51.5</v>
      </c>
      <c r="AF11" s="11">
        <v>7</v>
      </c>
      <c r="AG11" s="11"/>
      <c r="AH11" s="11">
        <v>17931.2</v>
      </c>
      <c r="AI11" s="11">
        <f t="shared" si="1"/>
        <v>99.769094237371121</v>
      </c>
    </row>
    <row r="12" spans="1:35" ht="34.200000000000003" customHeight="1" x14ac:dyDescent="0.3">
      <c r="A12" s="7" t="s">
        <v>16</v>
      </c>
      <c r="B12" s="8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  <c r="R12" s="8"/>
      <c r="S12" s="8"/>
      <c r="T12" s="9">
        <v>13540</v>
      </c>
      <c r="U12" s="9"/>
      <c r="V12" s="9"/>
      <c r="W12" s="9"/>
      <c r="X12" s="9"/>
      <c r="Y12" s="9">
        <v>366.5</v>
      </c>
      <c r="Z12" s="9"/>
      <c r="AA12" s="9"/>
      <c r="AB12" s="9"/>
      <c r="AC12" s="9">
        <v>366.5</v>
      </c>
      <c r="AD12" s="11">
        <v>13416.5</v>
      </c>
      <c r="AE12" s="11"/>
      <c r="AF12" s="11"/>
      <c r="AG12" s="11"/>
      <c r="AH12" s="11">
        <v>13416.4</v>
      </c>
      <c r="AI12" s="11">
        <f t="shared" si="1"/>
        <v>99.999254649126073</v>
      </c>
    </row>
    <row r="13" spans="1:35" ht="119.7" customHeight="1" x14ac:dyDescent="0.3">
      <c r="A13" s="10" t="s">
        <v>18</v>
      </c>
      <c r="B13" s="8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 t="s">
        <v>20</v>
      </c>
      <c r="R13" s="8" t="s">
        <v>21</v>
      </c>
      <c r="S13" s="8" t="s">
        <v>22</v>
      </c>
      <c r="T13" s="9">
        <v>11640</v>
      </c>
      <c r="U13" s="9"/>
      <c r="V13" s="9"/>
      <c r="W13" s="9"/>
      <c r="X13" s="9"/>
      <c r="Y13" s="9">
        <v>114.5</v>
      </c>
      <c r="Z13" s="9"/>
      <c r="AA13" s="9"/>
      <c r="AB13" s="9"/>
      <c r="AC13" s="9">
        <v>114.5</v>
      </c>
      <c r="AD13" s="11">
        <v>11364.4</v>
      </c>
      <c r="AE13" s="11"/>
      <c r="AF13" s="11"/>
      <c r="AG13" s="11"/>
      <c r="AH13" s="11">
        <v>11364.4</v>
      </c>
      <c r="AI13" s="11">
        <f t="shared" si="1"/>
        <v>100</v>
      </c>
    </row>
    <row r="14" spans="1:35" ht="102.6" customHeight="1" x14ac:dyDescent="0.3">
      <c r="A14" s="10" t="s">
        <v>23</v>
      </c>
      <c r="B14" s="8" t="s">
        <v>24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 t="s">
        <v>20</v>
      </c>
      <c r="R14" s="8" t="s">
        <v>21</v>
      </c>
      <c r="S14" s="8" t="s">
        <v>22</v>
      </c>
      <c r="T14" s="9">
        <v>1900</v>
      </c>
      <c r="U14" s="9"/>
      <c r="V14" s="9"/>
      <c r="W14" s="9"/>
      <c r="X14" s="9"/>
      <c r="Y14" s="9">
        <v>83.4</v>
      </c>
      <c r="Z14" s="9"/>
      <c r="AA14" s="9"/>
      <c r="AB14" s="9"/>
      <c r="AC14" s="9">
        <v>83.4</v>
      </c>
      <c r="AD14" s="11">
        <v>1883.4</v>
      </c>
      <c r="AE14" s="11"/>
      <c r="AF14" s="11"/>
      <c r="AG14" s="11"/>
      <c r="AH14" s="11">
        <v>1883.4</v>
      </c>
      <c r="AI14" s="11">
        <f t="shared" si="1"/>
        <v>100</v>
      </c>
    </row>
    <row r="15" spans="1:35" ht="102.6" customHeight="1" x14ac:dyDescent="0.3">
      <c r="A15" s="10" t="s">
        <v>25</v>
      </c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 t="s">
        <v>20</v>
      </c>
      <c r="R15" s="8" t="s">
        <v>21</v>
      </c>
      <c r="S15" s="8" t="s">
        <v>22</v>
      </c>
      <c r="T15" s="9"/>
      <c r="U15" s="9"/>
      <c r="V15" s="9"/>
      <c r="W15" s="9"/>
      <c r="X15" s="9"/>
      <c r="Y15" s="9">
        <v>168.6</v>
      </c>
      <c r="Z15" s="9"/>
      <c r="AA15" s="9"/>
      <c r="AB15" s="9"/>
      <c r="AC15" s="9">
        <v>168.6</v>
      </c>
      <c r="AD15" s="11">
        <v>168.6</v>
      </c>
      <c r="AE15" s="11"/>
      <c r="AF15" s="11"/>
      <c r="AG15" s="11"/>
      <c r="AH15" s="11">
        <v>168.6</v>
      </c>
      <c r="AI15" s="11">
        <f t="shared" si="1"/>
        <v>100</v>
      </c>
    </row>
    <row r="16" spans="1:35" ht="34.200000000000003" customHeight="1" x14ac:dyDescent="0.3">
      <c r="A16" s="7" t="s">
        <v>27</v>
      </c>
      <c r="B16" s="8" t="s">
        <v>28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8"/>
      <c r="S16" s="8"/>
      <c r="T16" s="9">
        <v>4210.2</v>
      </c>
      <c r="U16" s="9"/>
      <c r="V16" s="9">
        <v>7</v>
      </c>
      <c r="W16" s="9"/>
      <c r="X16" s="9"/>
      <c r="Y16" s="9">
        <v>-115.7</v>
      </c>
      <c r="Z16" s="9"/>
      <c r="AA16" s="9"/>
      <c r="AB16" s="9"/>
      <c r="AC16" s="9">
        <v>-115.7</v>
      </c>
      <c r="AD16" s="11">
        <v>4556.3</v>
      </c>
      <c r="AE16" s="11"/>
      <c r="AF16" s="11">
        <v>7</v>
      </c>
      <c r="AG16" s="11"/>
      <c r="AH16" s="11">
        <v>4514.8</v>
      </c>
      <c r="AI16" s="11">
        <f t="shared" si="1"/>
        <v>99.089173232666852</v>
      </c>
    </row>
    <row r="17" spans="1:35" ht="119.7" customHeight="1" x14ac:dyDescent="0.3">
      <c r="A17" s="10" t="s">
        <v>29</v>
      </c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 t="s">
        <v>20</v>
      </c>
      <c r="R17" s="8" t="s">
        <v>21</v>
      </c>
      <c r="S17" s="8" t="s">
        <v>22</v>
      </c>
      <c r="T17" s="9">
        <v>1501</v>
      </c>
      <c r="U17" s="9"/>
      <c r="V17" s="9"/>
      <c r="W17" s="9"/>
      <c r="X17" s="9"/>
      <c r="Y17" s="9">
        <v>288.7</v>
      </c>
      <c r="Z17" s="9"/>
      <c r="AA17" s="9"/>
      <c r="AB17" s="9"/>
      <c r="AC17" s="9">
        <v>288.7</v>
      </c>
      <c r="AD17" s="11">
        <v>1719.7</v>
      </c>
      <c r="AE17" s="11"/>
      <c r="AF17" s="11"/>
      <c r="AG17" s="11"/>
      <c r="AH17" s="11">
        <v>1719.7</v>
      </c>
      <c r="AI17" s="11">
        <f t="shared" si="1"/>
        <v>100.00000000000001</v>
      </c>
    </row>
    <row r="18" spans="1:35" ht="84.75" customHeight="1" x14ac:dyDescent="0.3">
      <c r="A18" s="7" t="s">
        <v>31</v>
      </c>
      <c r="B18" s="8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 t="s">
        <v>32</v>
      </c>
      <c r="R18" s="8" t="s">
        <v>21</v>
      </c>
      <c r="S18" s="8" t="s">
        <v>22</v>
      </c>
      <c r="T18" s="9">
        <v>1786.2</v>
      </c>
      <c r="U18" s="9"/>
      <c r="V18" s="9"/>
      <c r="W18" s="9"/>
      <c r="X18" s="9"/>
      <c r="Y18" s="9">
        <v>-32.4</v>
      </c>
      <c r="Z18" s="9"/>
      <c r="AA18" s="9"/>
      <c r="AB18" s="9"/>
      <c r="AC18" s="9">
        <v>-32.4</v>
      </c>
      <c r="AD18" s="11">
        <v>2303.8000000000002</v>
      </c>
      <c r="AE18" s="11"/>
      <c r="AF18" s="11"/>
      <c r="AG18" s="11"/>
      <c r="AH18" s="11">
        <v>2262.3000000000002</v>
      </c>
      <c r="AI18" s="11">
        <f t="shared" si="1"/>
        <v>98.198628353155669</v>
      </c>
    </row>
    <row r="19" spans="1:35" ht="86.25" customHeight="1" x14ac:dyDescent="0.3">
      <c r="A19" s="7" t="s">
        <v>31</v>
      </c>
      <c r="B19" s="8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 t="s">
        <v>32</v>
      </c>
      <c r="R19" s="8" t="s">
        <v>33</v>
      </c>
      <c r="S19" s="8" t="s">
        <v>34</v>
      </c>
      <c r="T19" s="9">
        <v>50</v>
      </c>
      <c r="U19" s="9"/>
      <c r="V19" s="9"/>
      <c r="W19" s="9"/>
      <c r="X19" s="9"/>
      <c r="Y19" s="9">
        <v>-21.7</v>
      </c>
      <c r="Z19" s="9"/>
      <c r="AA19" s="9"/>
      <c r="AB19" s="9"/>
      <c r="AC19" s="9">
        <v>-21.7</v>
      </c>
      <c r="AD19" s="11">
        <v>28.3</v>
      </c>
      <c r="AE19" s="11"/>
      <c r="AF19" s="11"/>
      <c r="AG19" s="11"/>
      <c r="AH19" s="11">
        <v>28.3</v>
      </c>
      <c r="AI19" s="11">
        <f t="shared" si="1"/>
        <v>99.999999999999986</v>
      </c>
    </row>
    <row r="20" spans="1:35" ht="68.400000000000006" customHeight="1" x14ac:dyDescent="0.3">
      <c r="A20" s="7" t="s">
        <v>35</v>
      </c>
      <c r="B20" s="8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 t="s">
        <v>36</v>
      </c>
      <c r="R20" s="8" t="s">
        <v>21</v>
      </c>
      <c r="S20" s="8" t="s">
        <v>22</v>
      </c>
      <c r="T20" s="9">
        <v>176</v>
      </c>
      <c r="U20" s="9"/>
      <c r="V20" s="9"/>
      <c r="W20" s="9"/>
      <c r="X20" s="9"/>
      <c r="Y20" s="9">
        <v>45.4</v>
      </c>
      <c r="Z20" s="9"/>
      <c r="AA20" s="9"/>
      <c r="AB20" s="9"/>
      <c r="AC20" s="9">
        <v>45.4</v>
      </c>
      <c r="AD20" s="11">
        <v>221.4</v>
      </c>
      <c r="AE20" s="11"/>
      <c r="AF20" s="11"/>
      <c r="AG20" s="11"/>
      <c r="AH20" s="11">
        <v>221.4</v>
      </c>
      <c r="AI20" s="11">
        <f t="shared" si="1"/>
        <v>100</v>
      </c>
    </row>
    <row r="21" spans="1:35" ht="88.5" customHeight="1" x14ac:dyDescent="0.3">
      <c r="A21" s="7" t="s">
        <v>38</v>
      </c>
      <c r="B21" s="8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 t="s">
        <v>32</v>
      </c>
      <c r="R21" s="8" t="s">
        <v>21</v>
      </c>
      <c r="S21" s="8" t="s">
        <v>22</v>
      </c>
      <c r="T21" s="9">
        <v>290</v>
      </c>
      <c r="U21" s="9"/>
      <c r="V21" s="9"/>
      <c r="W21" s="9"/>
      <c r="X21" s="9"/>
      <c r="Y21" s="9">
        <v>-15.3</v>
      </c>
      <c r="Z21" s="9"/>
      <c r="AA21" s="9"/>
      <c r="AB21" s="9"/>
      <c r="AC21" s="9">
        <v>-15.3</v>
      </c>
      <c r="AD21" s="11">
        <v>284.8</v>
      </c>
      <c r="AE21" s="11"/>
      <c r="AF21" s="11"/>
      <c r="AG21" s="11"/>
      <c r="AH21" s="11">
        <v>284.8</v>
      </c>
      <c r="AI21" s="11">
        <f t="shared" si="1"/>
        <v>100</v>
      </c>
    </row>
    <row r="22" spans="1:35" ht="102.6" customHeight="1" x14ac:dyDescent="0.3">
      <c r="A22" s="10" t="s">
        <v>25</v>
      </c>
      <c r="B22" s="8" t="s">
        <v>40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20</v>
      </c>
      <c r="R22" s="8" t="s">
        <v>21</v>
      </c>
      <c r="S22" s="8" t="s">
        <v>22</v>
      </c>
      <c r="T22" s="9"/>
      <c r="U22" s="9"/>
      <c r="V22" s="9"/>
      <c r="W22" s="9"/>
      <c r="X22" s="9"/>
      <c r="Y22" s="9">
        <v>19.600000000000001</v>
      </c>
      <c r="Z22" s="9"/>
      <c r="AA22" s="9"/>
      <c r="AB22" s="9"/>
      <c r="AC22" s="9">
        <v>19.600000000000001</v>
      </c>
      <c r="AD22" s="11">
        <v>19.600000000000001</v>
      </c>
      <c r="AE22" s="11"/>
      <c r="AF22" s="11"/>
      <c r="AG22" s="11"/>
      <c r="AH22" s="11">
        <v>19.600000000000001</v>
      </c>
      <c r="AI22" s="11">
        <f t="shared" si="1"/>
        <v>100</v>
      </c>
    </row>
    <row r="23" spans="1:35" ht="102.6" customHeight="1" x14ac:dyDescent="0.3">
      <c r="A23" s="10" t="s">
        <v>41</v>
      </c>
      <c r="B23" s="8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 t="s">
        <v>32</v>
      </c>
      <c r="R23" s="8" t="s">
        <v>21</v>
      </c>
      <c r="S23" s="8" t="s">
        <v>22</v>
      </c>
      <c r="T23" s="9">
        <v>7</v>
      </c>
      <c r="U23" s="9"/>
      <c r="V23" s="9">
        <v>7</v>
      </c>
      <c r="W23" s="9"/>
      <c r="X23" s="9"/>
      <c r="Y23" s="9"/>
      <c r="Z23" s="9"/>
      <c r="AA23" s="9"/>
      <c r="AB23" s="9"/>
      <c r="AC23" s="9"/>
      <c r="AD23" s="11">
        <v>7</v>
      </c>
      <c r="AE23" s="11"/>
      <c r="AF23" s="11">
        <v>7</v>
      </c>
      <c r="AG23" s="11"/>
      <c r="AH23" s="11">
        <v>7</v>
      </c>
      <c r="AI23" s="11">
        <f t="shared" si="1"/>
        <v>99.999999999999986</v>
      </c>
    </row>
    <row r="24" spans="1:35" ht="34.200000000000003" customHeight="1" x14ac:dyDescent="0.3">
      <c r="A24" s="7" t="s">
        <v>43</v>
      </c>
      <c r="B24" s="8" t="s">
        <v>44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  <c r="R24" s="8"/>
      <c r="S24" s="8"/>
      <c r="T24" s="9">
        <v>1594.3</v>
      </c>
      <c r="U24" s="9"/>
      <c r="V24" s="9"/>
      <c r="W24" s="9"/>
      <c r="X24" s="9"/>
      <c r="Y24" s="9">
        <v>-342.1</v>
      </c>
      <c r="Z24" s="9">
        <v>51.5</v>
      </c>
      <c r="AA24" s="9"/>
      <c r="AB24" s="9"/>
      <c r="AC24" s="9">
        <v>-393.6</v>
      </c>
      <c r="AD24" s="11">
        <v>1252</v>
      </c>
      <c r="AE24" s="11">
        <v>51.5</v>
      </c>
      <c r="AF24" s="11"/>
      <c r="AG24" s="11"/>
      <c r="AH24" s="11">
        <v>1252</v>
      </c>
      <c r="AI24" s="11">
        <f t="shared" si="1"/>
        <v>100</v>
      </c>
    </row>
    <row r="25" spans="1:35" ht="34.200000000000003" customHeight="1" x14ac:dyDescent="0.3">
      <c r="A25" s="7" t="s">
        <v>45</v>
      </c>
      <c r="B25" s="8" t="s">
        <v>46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1594.3</v>
      </c>
      <c r="U25" s="9"/>
      <c r="V25" s="9"/>
      <c r="W25" s="9"/>
      <c r="X25" s="9"/>
      <c r="Y25" s="9">
        <v>-342.1</v>
      </c>
      <c r="Z25" s="9">
        <v>51.5</v>
      </c>
      <c r="AA25" s="9"/>
      <c r="AB25" s="9"/>
      <c r="AC25" s="9">
        <v>-393.6</v>
      </c>
      <c r="AD25" s="11">
        <v>1252</v>
      </c>
      <c r="AE25" s="11">
        <v>51.5</v>
      </c>
      <c r="AF25" s="11"/>
      <c r="AG25" s="11"/>
      <c r="AH25" s="11">
        <v>1252</v>
      </c>
      <c r="AI25" s="11">
        <f t="shared" si="1"/>
        <v>100</v>
      </c>
    </row>
    <row r="26" spans="1:35" ht="34.200000000000003" customHeight="1" x14ac:dyDescent="0.3">
      <c r="A26" s="7" t="s">
        <v>47</v>
      </c>
      <c r="B26" s="8" t="s">
        <v>48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 t="s">
        <v>49</v>
      </c>
      <c r="R26" s="8" t="s">
        <v>34</v>
      </c>
      <c r="S26" s="8" t="s">
        <v>21</v>
      </c>
      <c r="T26" s="9">
        <v>154.69999999999999</v>
      </c>
      <c r="U26" s="9"/>
      <c r="V26" s="9"/>
      <c r="W26" s="9"/>
      <c r="X26" s="9"/>
      <c r="Y26" s="9"/>
      <c r="Z26" s="9"/>
      <c r="AA26" s="9"/>
      <c r="AB26" s="9"/>
      <c r="AC26" s="9"/>
      <c r="AD26" s="11">
        <v>154.69999999999999</v>
      </c>
      <c r="AE26" s="11"/>
      <c r="AF26" s="11"/>
      <c r="AG26" s="11"/>
      <c r="AH26" s="11">
        <v>154.69999999999999</v>
      </c>
      <c r="AI26" s="11">
        <f t="shared" si="1"/>
        <v>100</v>
      </c>
    </row>
    <row r="27" spans="1:35" ht="51.45" customHeight="1" x14ac:dyDescent="0.3">
      <c r="A27" s="7" t="s">
        <v>50</v>
      </c>
      <c r="B27" s="8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 t="s">
        <v>49</v>
      </c>
      <c r="R27" s="8" t="s">
        <v>21</v>
      </c>
      <c r="S27" s="8" t="s">
        <v>52</v>
      </c>
      <c r="T27" s="9">
        <v>148.69999999999999</v>
      </c>
      <c r="U27" s="9"/>
      <c r="V27" s="9"/>
      <c r="W27" s="9"/>
      <c r="X27" s="9"/>
      <c r="Y27" s="9"/>
      <c r="Z27" s="9"/>
      <c r="AA27" s="9"/>
      <c r="AB27" s="9"/>
      <c r="AC27" s="9"/>
      <c r="AD27" s="11">
        <v>148.69999999999999</v>
      </c>
      <c r="AE27" s="11"/>
      <c r="AF27" s="11"/>
      <c r="AG27" s="11"/>
      <c r="AH27" s="11">
        <v>148.69999999999999</v>
      </c>
      <c r="AI27" s="11">
        <f t="shared" si="1"/>
        <v>100</v>
      </c>
    </row>
    <row r="28" spans="1:35" ht="51.45" customHeight="1" x14ac:dyDescent="0.3">
      <c r="A28" s="7" t="s">
        <v>53</v>
      </c>
      <c r="B28" s="8" t="s">
        <v>54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 t="s">
        <v>49</v>
      </c>
      <c r="R28" s="8" t="s">
        <v>34</v>
      </c>
      <c r="S28" s="8" t="s">
        <v>21</v>
      </c>
      <c r="T28" s="9">
        <v>62.3</v>
      </c>
      <c r="U28" s="9"/>
      <c r="V28" s="9"/>
      <c r="W28" s="9"/>
      <c r="X28" s="9"/>
      <c r="Y28" s="9"/>
      <c r="Z28" s="9"/>
      <c r="AA28" s="9"/>
      <c r="AB28" s="9"/>
      <c r="AC28" s="9"/>
      <c r="AD28" s="11">
        <v>62.3</v>
      </c>
      <c r="AE28" s="11"/>
      <c r="AF28" s="11"/>
      <c r="AG28" s="11"/>
      <c r="AH28" s="11">
        <v>62.3</v>
      </c>
      <c r="AI28" s="11">
        <f t="shared" si="1"/>
        <v>100</v>
      </c>
    </row>
    <row r="29" spans="1:35" ht="51.45" customHeight="1" x14ac:dyDescent="0.3">
      <c r="A29" s="7" t="s">
        <v>55</v>
      </c>
      <c r="B29" s="8" t="s">
        <v>56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49</v>
      </c>
      <c r="R29" s="8" t="s">
        <v>21</v>
      </c>
      <c r="S29" s="8" t="s">
        <v>52</v>
      </c>
      <c r="T29" s="9">
        <v>48.6</v>
      </c>
      <c r="U29" s="9"/>
      <c r="V29" s="9"/>
      <c r="W29" s="9"/>
      <c r="X29" s="9"/>
      <c r="Y29" s="9"/>
      <c r="Z29" s="9"/>
      <c r="AA29" s="9"/>
      <c r="AB29" s="9"/>
      <c r="AC29" s="9"/>
      <c r="AD29" s="11">
        <v>48.6</v>
      </c>
      <c r="AE29" s="11"/>
      <c r="AF29" s="11"/>
      <c r="AG29" s="11"/>
      <c r="AH29" s="11">
        <v>48.6</v>
      </c>
      <c r="AI29" s="11">
        <f t="shared" si="1"/>
        <v>100</v>
      </c>
    </row>
    <row r="30" spans="1:35" ht="51.45" customHeight="1" x14ac:dyDescent="0.3">
      <c r="A30" s="7" t="s">
        <v>57</v>
      </c>
      <c r="B30" s="8" t="s">
        <v>58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49</v>
      </c>
      <c r="R30" s="8" t="s">
        <v>34</v>
      </c>
      <c r="S30" s="8" t="s">
        <v>59</v>
      </c>
      <c r="T30" s="9">
        <v>113.9</v>
      </c>
      <c r="U30" s="9"/>
      <c r="V30" s="9"/>
      <c r="W30" s="9"/>
      <c r="X30" s="9"/>
      <c r="Y30" s="9"/>
      <c r="Z30" s="9"/>
      <c r="AA30" s="9"/>
      <c r="AB30" s="9"/>
      <c r="AC30" s="9"/>
      <c r="AD30" s="11">
        <v>113.9</v>
      </c>
      <c r="AE30" s="11"/>
      <c r="AF30" s="11"/>
      <c r="AG30" s="11"/>
      <c r="AH30" s="11">
        <v>113.9</v>
      </c>
      <c r="AI30" s="11">
        <f t="shared" si="1"/>
        <v>100</v>
      </c>
    </row>
    <row r="31" spans="1:35" ht="68.400000000000006" customHeight="1" x14ac:dyDescent="0.3">
      <c r="A31" s="7" t="s">
        <v>60</v>
      </c>
      <c r="B31" s="8" t="s">
        <v>61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 t="s">
        <v>49</v>
      </c>
      <c r="R31" s="8" t="s">
        <v>21</v>
      </c>
      <c r="S31" s="8" t="s">
        <v>52</v>
      </c>
      <c r="T31" s="9">
        <v>122.9</v>
      </c>
      <c r="U31" s="9"/>
      <c r="V31" s="9"/>
      <c r="W31" s="9"/>
      <c r="X31" s="9"/>
      <c r="Y31" s="9"/>
      <c r="Z31" s="9"/>
      <c r="AA31" s="9"/>
      <c r="AB31" s="9"/>
      <c r="AC31" s="9"/>
      <c r="AD31" s="11">
        <v>122.9</v>
      </c>
      <c r="AE31" s="11"/>
      <c r="AF31" s="11"/>
      <c r="AG31" s="11"/>
      <c r="AH31" s="11">
        <v>122.9</v>
      </c>
      <c r="AI31" s="11">
        <f t="shared" si="1"/>
        <v>100</v>
      </c>
    </row>
    <row r="32" spans="1:35" ht="68.400000000000006" customHeight="1" x14ac:dyDescent="0.3">
      <c r="A32" s="7" t="s">
        <v>64</v>
      </c>
      <c r="B32" s="8" t="s">
        <v>65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 t="s">
        <v>66</v>
      </c>
      <c r="R32" s="8" t="s">
        <v>21</v>
      </c>
      <c r="S32" s="8" t="s">
        <v>63</v>
      </c>
      <c r="T32" s="9"/>
      <c r="U32" s="9"/>
      <c r="V32" s="9"/>
      <c r="W32" s="9"/>
      <c r="X32" s="9"/>
      <c r="Y32" s="9">
        <v>6.4</v>
      </c>
      <c r="Z32" s="9"/>
      <c r="AA32" s="9"/>
      <c r="AB32" s="9"/>
      <c r="AC32" s="9">
        <v>6.4</v>
      </c>
      <c r="AD32" s="11">
        <v>6.3</v>
      </c>
      <c r="AE32" s="11"/>
      <c r="AF32" s="11"/>
      <c r="AG32" s="11"/>
      <c r="AH32" s="11">
        <v>6.3</v>
      </c>
      <c r="AI32" s="11">
        <f t="shared" si="1"/>
        <v>100</v>
      </c>
    </row>
    <row r="33" spans="1:35" ht="119.7" customHeight="1" x14ac:dyDescent="0.3">
      <c r="A33" s="10" t="s">
        <v>67</v>
      </c>
      <c r="B33" s="8" t="s">
        <v>68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20</v>
      </c>
      <c r="R33" s="8" t="s">
        <v>59</v>
      </c>
      <c r="S33" s="8" t="s">
        <v>37</v>
      </c>
      <c r="T33" s="9">
        <v>543.20000000000005</v>
      </c>
      <c r="U33" s="9"/>
      <c r="V33" s="9"/>
      <c r="W33" s="9"/>
      <c r="X33" s="9"/>
      <c r="Y33" s="9">
        <v>51.5</v>
      </c>
      <c r="Z33" s="9">
        <v>51.5</v>
      </c>
      <c r="AA33" s="9"/>
      <c r="AB33" s="9"/>
      <c r="AC33" s="9"/>
      <c r="AD33" s="11">
        <v>594.70000000000005</v>
      </c>
      <c r="AE33" s="11">
        <v>51.5</v>
      </c>
      <c r="AF33" s="11"/>
      <c r="AG33" s="11"/>
      <c r="AH33" s="11">
        <v>594.70000000000005</v>
      </c>
      <c r="AI33" s="11">
        <f t="shared" si="1"/>
        <v>100</v>
      </c>
    </row>
    <row r="34" spans="1:35" ht="34.200000000000003" customHeight="1" x14ac:dyDescent="0.3">
      <c r="A34" s="7" t="s">
        <v>69</v>
      </c>
      <c r="B34" s="8" t="s">
        <v>70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85390.2</v>
      </c>
      <c r="U34" s="9"/>
      <c r="V34" s="9">
        <v>52852.2</v>
      </c>
      <c r="W34" s="9"/>
      <c r="X34" s="9">
        <v>9808.9</v>
      </c>
      <c r="Y34" s="9">
        <v>56696.3</v>
      </c>
      <c r="Z34" s="9">
        <v>120.9</v>
      </c>
      <c r="AA34" s="9">
        <v>19366</v>
      </c>
      <c r="AB34" s="9"/>
      <c r="AC34" s="9">
        <v>37209.300000000003</v>
      </c>
      <c r="AD34" s="11">
        <f>AD35</f>
        <v>142086.5</v>
      </c>
      <c r="AE34" s="11">
        <f t="shared" ref="AE34:AH34" si="2">AE35</f>
        <v>120.9</v>
      </c>
      <c r="AF34" s="11">
        <f t="shared" si="2"/>
        <v>72218.2</v>
      </c>
      <c r="AG34" s="11">
        <f t="shared" si="2"/>
        <v>0</v>
      </c>
      <c r="AH34" s="11">
        <f t="shared" si="2"/>
        <v>120624.3</v>
      </c>
      <c r="AI34" s="11">
        <f t="shared" si="1"/>
        <v>84.89497594775014</v>
      </c>
    </row>
    <row r="35" spans="1:35" ht="68.400000000000006" customHeight="1" x14ac:dyDescent="0.3">
      <c r="A35" s="7" t="s">
        <v>71</v>
      </c>
      <c r="B35" s="8" t="s">
        <v>72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85390.2</v>
      </c>
      <c r="U35" s="9"/>
      <c r="V35" s="9">
        <v>52852.2</v>
      </c>
      <c r="W35" s="9"/>
      <c r="X35" s="9">
        <v>9808.9</v>
      </c>
      <c r="Y35" s="9">
        <v>56696.3</v>
      </c>
      <c r="Z35" s="9">
        <v>120.9</v>
      </c>
      <c r="AA35" s="9">
        <v>19366</v>
      </c>
      <c r="AB35" s="9"/>
      <c r="AC35" s="9">
        <v>37209.300000000003</v>
      </c>
      <c r="AD35" s="11">
        <f>AD36+AD41+AD44+AD68+AD76</f>
        <v>142086.5</v>
      </c>
      <c r="AE35" s="11">
        <f t="shared" ref="AE35:AH35" si="3">AE36+AE41+AE44+AE68+AE76</f>
        <v>120.9</v>
      </c>
      <c r="AF35" s="11">
        <f t="shared" si="3"/>
        <v>72218.2</v>
      </c>
      <c r="AG35" s="11">
        <f t="shared" si="3"/>
        <v>0</v>
      </c>
      <c r="AH35" s="11">
        <f t="shared" si="3"/>
        <v>120624.3</v>
      </c>
      <c r="AI35" s="11">
        <f t="shared" si="1"/>
        <v>84.89497594775014</v>
      </c>
    </row>
    <row r="36" spans="1:35" ht="85.5" customHeight="1" x14ac:dyDescent="0.3">
      <c r="A36" s="10" t="s">
        <v>73</v>
      </c>
      <c r="B36" s="8" t="s">
        <v>74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1900</v>
      </c>
      <c r="U36" s="9"/>
      <c r="V36" s="9"/>
      <c r="W36" s="9"/>
      <c r="X36" s="9"/>
      <c r="Y36" s="9">
        <v>-705.2</v>
      </c>
      <c r="Z36" s="9"/>
      <c r="AA36" s="9"/>
      <c r="AB36" s="9"/>
      <c r="AC36" s="9">
        <v>-705.2</v>
      </c>
      <c r="AD36" s="11">
        <v>1194.8</v>
      </c>
      <c r="AE36" s="11"/>
      <c r="AF36" s="11"/>
      <c r="AG36" s="11"/>
      <c r="AH36" s="11">
        <v>1194.8</v>
      </c>
      <c r="AI36" s="11">
        <f t="shared" si="1"/>
        <v>99.999999999999986</v>
      </c>
    </row>
    <row r="37" spans="1:35" ht="153.9" customHeight="1" x14ac:dyDescent="0.3">
      <c r="A37" s="10" t="s">
        <v>75</v>
      </c>
      <c r="B37" s="8" t="s">
        <v>76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 t="s">
        <v>32</v>
      </c>
      <c r="R37" s="8" t="s">
        <v>22</v>
      </c>
      <c r="S37" s="8" t="s">
        <v>77</v>
      </c>
      <c r="T37" s="9">
        <v>80</v>
      </c>
      <c r="U37" s="9"/>
      <c r="V37" s="9"/>
      <c r="W37" s="9"/>
      <c r="X37" s="9"/>
      <c r="Y37" s="9">
        <v>-30</v>
      </c>
      <c r="Z37" s="9"/>
      <c r="AA37" s="9"/>
      <c r="AB37" s="9"/>
      <c r="AC37" s="9">
        <v>-30</v>
      </c>
      <c r="AD37" s="11">
        <v>50</v>
      </c>
      <c r="AE37" s="11"/>
      <c r="AF37" s="11"/>
      <c r="AG37" s="11"/>
      <c r="AH37" s="11">
        <v>50</v>
      </c>
      <c r="AI37" s="11">
        <f t="shared" si="1"/>
        <v>100</v>
      </c>
    </row>
    <row r="38" spans="1:35" ht="136.94999999999999" customHeight="1" x14ac:dyDescent="0.3">
      <c r="A38" s="10" t="s">
        <v>78</v>
      </c>
      <c r="B38" s="8" t="s">
        <v>79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32</v>
      </c>
      <c r="R38" s="8" t="s">
        <v>21</v>
      </c>
      <c r="S38" s="8" t="s">
        <v>63</v>
      </c>
      <c r="T38" s="9">
        <v>900</v>
      </c>
      <c r="U38" s="9"/>
      <c r="V38" s="9"/>
      <c r="W38" s="9"/>
      <c r="X38" s="9"/>
      <c r="Y38" s="9">
        <v>-378.2</v>
      </c>
      <c r="Z38" s="9"/>
      <c r="AA38" s="9"/>
      <c r="AB38" s="9"/>
      <c r="AC38" s="9">
        <v>-378.2</v>
      </c>
      <c r="AD38" s="11">
        <v>521.79999999999995</v>
      </c>
      <c r="AE38" s="11"/>
      <c r="AF38" s="11"/>
      <c r="AG38" s="11"/>
      <c r="AH38" s="11">
        <v>521.79999999999995</v>
      </c>
      <c r="AI38" s="11">
        <f t="shared" si="1"/>
        <v>99.999999999999986</v>
      </c>
    </row>
    <row r="39" spans="1:35" ht="150.75" customHeight="1" x14ac:dyDescent="0.3">
      <c r="A39" s="10" t="s">
        <v>80</v>
      </c>
      <c r="B39" s="8" t="s">
        <v>81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32</v>
      </c>
      <c r="R39" s="8" t="s">
        <v>22</v>
      </c>
      <c r="S39" s="8" t="s">
        <v>77</v>
      </c>
      <c r="T39" s="9">
        <v>880</v>
      </c>
      <c r="U39" s="9"/>
      <c r="V39" s="9"/>
      <c r="W39" s="9"/>
      <c r="X39" s="9"/>
      <c r="Y39" s="9">
        <v>-297</v>
      </c>
      <c r="Z39" s="9"/>
      <c r="AA39" s="9"/>
      <c r="AB39" s="9"/>
      <c r="AC39" s="9">
        <v>-297</v>
      </c>
      <c r="AD39" s="11">
        <v>583</v>
      </c>
      <c r="AE39" s="11"/>
      <c r="AF39" s="11"/>
      <c r="AG39" s="11"/>
      <c r="AH39" s="11">
        <v>583</v>
      </c>
      <c r="AI39" s="11">
        <f t="shared" si="1"/>
        <v>100</v>
      </c>
    </row>
    <row r="40" spans="1:35" ht="150" customHeight="1" x14ac:dyDescent="0.3">
      <c r="A40" s="10" t="s">
        <v>82</v>
      </c>
      <c r="B40" s="8" t="s">
        <v>83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 t="s">
        <v>32</v>
      </c>
      <c r="R40" s="8" t="s">
        <v>22</v>
      </c>
      <c r="S40" s="8" t="s">
        <v>77</v>
      </c>
      <c r="T40" s="9">
        <v>40</v>
      </c>
      <c r="U40" s="9"/>
      <c r="V40" s="9"/>
      <c r="W40" s="9"/>
      <c r="X40" s="9"/>
      <c r="Y40" s="9"/>
      <c r="Z40" s="9"/>
      <c r="AA40" s="9"/>
      <c r="AB40" s="9"/>
      <c r="AC40" s="9"/>
      <c r="AD40" s="11">
        <v>40</v>
      </c>
      <c r="AE40" s="11"/>
      <c r="AF40" s="11"/>
      <c r="AG40" s="11"/>
      <c r="AH40" s="11">
        <v>40</v>
      </c>
      <c r="AI40" s="11">
        <f t="shared" si="1"/>
        <v>100</v>
      </c>
    </row>
    <row r="41" spans="1:35" ht="85.5" customHeight="1" x14ac:dyDescent="0.3">
      <c r="A41" s="7" t="s">
        <v>84</v>
      </c>
      <c r="B41" s="8" t="s">
        <v>85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/>
      <c r="R41" s="8"/>
      <c r="S41" s="8"/>
      <c r="T41" s="9">
        <v>820</v>
      </c>
      <c r="U41" s="9"/>
      <c r="V41" s="9"/>
      <c r="W41" s="9"/>
      <c r="X41" s="9"/>
      <c r="Y41" s="9">
        <v>-650.1</v>
      </c>
      <c r="Z41" s="9"/>
      <c r="AA41" s="9"/>
      <c r="AB41" s="9"/>
      <c r="AC41" s="9">
        <v>-650.1</v>
      </c>
      <c r="AD41" s="11">
        <v>170</v>
      </c>
      <c r="AE41" s="11">
        <f t="shared" ref="AE41:AG41" si="4">AE42+AE43</f>
        <v>0</v>
      </c>
      <c r="AF41" s="11">
        <f t="shared" si="4"/>
        <v>0</v>
      </c>
      <c r="AG41" s="11">
        <f t="shared" si="4"/>
        <v>0</v>
      </c>
      <c r="AH41" s="11">
        <v>170</v>
      </c>
      <c r="AI41" s="11">
        <f t="shared" si="1"/>
        <v>100</v>
      </c>
    </row>
    <row r="42" spans="1:35" ht="119.7" customHeight="1" x14ac:dyDescent="0.3">
      <c r="A42" s="10" t="s">
        <v>86</v>
      </c>
      <c r="B42" s="8" t="s">
        <v>87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 t="s">
        <v>32</v>
      </c>
      <c r="R42" s="8" t="s">
        <v>37</v>
      </c>
      <c r="S42" s="8" t="s">
        <v>89</v>
      </c>
      <c r="T42" s="9"/>
      <c r="U42" s="9"/>
      <c r="V42" s="9"/>
      <c r="W42" s="9"/>
      <c r="X42" s="9"/>
      <c r="Y42" s="9">
        <v>20.100000000000001</v>
      </c>
      <c r="Z42" s="9"/>
      <c r="AA42" s="9"/>
      <c r="AB42" s="9"/>
      <c r="AC42" s="9">
        <v>20.100000000000001</v>
      </c>
      <c r="AD42" s="11">
        <v>20.100000000000001</v>
      </c>
      <c r="AE42" s="11"/>
      <c r="AF42" s="11"/>
      <c r="AG42" s="11"/>
      <c r="AH42" s="11">
        <v>20.100000000000001</v>
      </c>
      <c r="AI42" s="11">
        <f t="shared" si="1"/>
        <v>100</v>
      </c>
    </row>
    <row r="43" spans="1:35" ht="119.7" customHeight="1" x14ac:dyDescent="0.3">
      <c r="A43" s="10" t="s">
        <v>86</v>
      </c>
      <c r="B43" s="8" t="s">
        <v>87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 t="s">
        <v>32</v>
      </c>
      <c r="R43" s="8" t="s">
        <v>37</v>
      </c>
      <c r="S43" s="8" t="s">
        <v>90</v>
      </c>
      <c r="T43" s="9">
        <v>700</v>
      </c>
      <c r="U43" s="9"/>
      <c r="V43" s="9"/>
      <c r="W43" s="9"/>
      <c r="X43" s="9"/>
      <c r="Y43" s="9">
        <v>-550.20000000000005</v>
      </c>
      <c r="Z43" s="9"/>
      <c r="AA43" s="9"/>
      <c r="AB43" s="9"/>
      <c r="AC43" s="9">
        <v>-550.20000000000005</v>
      </c>
      <c r="AD43" s="11">
        <v>149.9</v>
      </c>
      <c r="AE43" s="11"/>
      <c r="AF43" s="11"/>
      <c r="AG43" s="11"/>
      <c r="AH43" s="11">
        <v>149.9</v>
      </c>
      <c r="AI43" s="11">
        <f t="shared" si="1"/>
        <v>100</v>
      </c>
    </row>
    <row r="44" spans="1:35" ht="102.6" customHeight="1" x14ac:dyDescent="0.3">
      <c r="A44" s="10" t="s">
        <v>91</v>
      </c>
      <c r="B44" s="8" t="s">
        <v>92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/>
      <c r="R44" s="8"/>
      <c r="S44" s="8"/>
      <c r="T44" s="9">
        <v>54530.2</v>
      </c>
      <c r="U44" s="9"/>
      <c r="V44" s="9">
        <v>48085.8</v>
      </c>
      <c r="W44" s="9"/>
      <c r="X44" s="9">
        <v>5175.1000000000004</v>
      </c>
      <c r="Y44" s="9">
        <v>34951.1</v>
      </c>
      <c r="Z44" s="9">
        <v>120.9</v>
      </c>
      <c r="AA44" s="9">
        <v>19366</v>
      </c>
      <c r="AB44" s="9"/>
      <c r="AC44" s="9">
        <v>15464.1</v>
      </c>
      <c r="AD44" s="11">
        <v>89481</v>
      </c>
      <c r="AE44" s="11">
        <f t="shared" ref="AE44:AG44" si="5">AE45+AE46+AE47+AE48+AE49+AE50+AE51+AE52+AE53+AE54+AE55+AE56+AE57+AE58+AE59+AE60+AE61+AE62+AE63+AE64+AE65+AE66+AE67</f>
        <v>120.9</v>
      </c>
      <c r="AF44" s="11">
        <f t="shared" si="5"/>
        <v>67451.8</v>
      </c>
      <c r="AG44" s="11">
        <f t="shared" si="5"/>
        <v>0</v>
      </c>
      <c r="AH44" s="11">
        <v>87535</v>
      </c>
      <c r="AI44" s="11">
        <f t="shared" si="1"/>
        <v>97.825236642415717</v>
      </c>
    </row>
    <row r="45" spans="1:35" ht="152.25" customHeight="1" x14ac:dyDescent="0.3">
      <c r="A45" s="10" t="s">
        <v>93</v>
      </c>
      <c r="B45" s="8" t="s">
        <v>94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32</v>
      </c>
      <c r="R45" s="8" t="s">
        <v>34</v>
      </c>
      <c r="S45" s="8" t="s">
        <v>21</v>
      </c>
      <c r="T45" s="9">
        <v>650.1</v>
      </c>
      <c r="U45" s="9"/>
      <c r="V45" s="9"/>
      <c r="W45" s="9"/>
      <c r="X45" s="9"/>
      <c r="Y45" s="9">
        <v>1665.8</v>
      </c>
      <c r="Z45" s="9"/>
      <c r="AA45" s="9"/>
      <c r="AB45" s="9"/>
      <c r="AC45" s="9">
        <v>1665.8</v>
      </c>
      <c r="AD45" s="11">
        <v>2224.1999999999998</v>
      </c>
      <c r="AE45" s="11"/>
      <c r="AF45" s="11"/>
      <c r="AG45" s="11"/>
      <c r="AH45" s="11">
        <v>2224.1999999999998</v>
      </c>
      <c r="AI45" s="11">
        <f t="shared" si="1"/>
        <v>100</v>
      </c>
    </row>
    <row r="46" spans="1:35" ht="136.94999999999999" customHeight="1" x14ac:dyDescent="0.3">
      <c r="A46" s="10" t="s">
        <v>95</v>
      </c>
      <c r="B46" s="8" t="s">
        <v>96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32</v>
      </c>
      <c r="R46" s="8" t="s">
        <v>34</v>
      </c>
      <c r="S46" s="8" t="s">
        <v>59</v>
      </c>
      <c r="T46" s="9">
        <v>1087.8</v>
      </c>
      <c r="U46" s="9"/>
      <c r="V46" s="9"/>
      <c r="W46" s="9"/>
      <c r="X46" s="9"/>
      <c r="Y46" s="9">
        <v>-425.9</v>
      </c>
      <c r="Z46" s="9"/>
      <c r="AA46" s="9"/>
      <c r="AB46" s="9"/>
      <c r="AC46" s="9">
        <v>-425.9</v>
      </c>
      <c r="AD46" s="11">
        <v>661.9</v>
      </c>
      <c r="AE46" s="11"/>
      <c r="AF46" s="11"/>
      <c r="AG46" s="11"/>
      <c r="AH46" s="11">
        <v>661.9</v>
      </c>
      <c r="AI46" s="11">
        <f t="shared" si="1"/>
        <v>100</v>
      </c>
    </row>
    <row r="47" spans="1:35" ht="171" customHeight="1" x14ac:dyDescent="0.3">
      <c r="A47" s="10" t="s">
        <v>97</v>
      </c>
      <c r="B47" s="8" t="s">
        <v>98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 t="s">
        <v>32</v>
      </c>
      <c r="R47" s="8" t="s">
        <v>22</v>
      </c>
      <c r="S47" s="8" t="s">
        <v>88</v>
      </c>
      <c r="T47" s="9">
        <v>2573.9</v>
      </c>
      <c r="U47" s="9"/>
      <c r="V47" s="9"/>
      <c r="W47" s="9"/>
      <c r="X47" s="9"/>
      <c r="Y47" s="9">
        <v>7689.5</v>
      </c>
      <c r="Z47" s="9"/>
      <c r="AA47" s="9"/>
      <c r="AB47" s="9"/>
      <c r="AC47" s="9">
        <v>7689.5</v>
      </c>
      <c r="AD47" s="11">
        <v>10263.4</v>
      </c>
      <c r="AE47" s="11"/>
      <c r="AF47" s="11"/>
      <c r="AG47" s="11"/>
      <c r="AH47" s="11">
        <v>9975.4</v>
      </c>
      <c r="AI47" s="11">
        <f t="shared" si="1"/>
        <v>97.193912348734329</v>
      </c>
    </row>
    <row r="48" spans="1:35" ht="153.9" customHeight="1" x14ac:dyDescent="0.3">
      <c r="A48" s="10" t="s">
        <v>99</v>
      </c>
      <c r="B48" s="8" t="s">
        <v>100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32</v>
      </c>
      <c r="R48" s="8" t="s">
        <v>34</v>
      </c>
      <c r="S48" s="8" t="s">
        <v>37</v>
      </c>
      <c r="T48" s="9">
        <v>13.1</v>
      </c>
      <c r="U48" s="9"/>
      <c r="V48" s="9"/>
      <c r="W48" s="9"/>
      <c r="X48" s="9"/>
      <c r="Y48" s="9"/>
      <c r="Z48" s="9"/>
      <c r="AA48" s="9"/>
      <c r="AB48" s="9"/>
      <c r="AC48" s="9"/>
      <c r="AD48" s="11">
        <v>13</v>
      </c>
      <c r="AE48" s="11"/>
      <c r="AF48" s="11"/>
      <c r="AG48" s="11"/>
      <c r="AH48" s="11">
        <v>7.5</v>
      </c>
      <c r="AI48" s="11">
        <f t="shared" si="1"/>
        <v>57.692307692307693</v>
      </c>
    </row>
    <row r="49" spans="1:35" ht="153.9" customHeight="1" x14ac:dyDescent="0.3">
      <c r="A49" s="10" t="s">
        <v>101</v>
      </c>
      <c r="B49" s="8" t="s">
        <v>102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 t="s">
        <v>32</v>
      </c>
      <c r="R49" s="8" t="s">
        <v>34</v>
      </c>
      <c r="S49" s="8" t="s">
        <v>37</v>
      </c>
      <c r="T49" s="9">
        <v>7711.2</v>
      </c>
      <c r="U49" s="9"/>
      <c r="V49" s="9">
        <v>324.8</v>
      </c>
      <c r="W49" s="9"/>
      <c r="X49" s="9">
        <v>324.8</v>
      </c>
      <c r="Y49" s="9">
        <v>2087.8000000000002</v>
      </c>
      <c r="Z49" s="9"/>
      <c r="AA49" s="9">
        <v>-324.8</v>
      </c>
      <c r="AB49" s="9"/>
      <c r="AC49" s="9">
        <v>2412.6</v>
      </c>
      <c r="AD49" s="11">
        <v>9798.9</v>
      </c>
      <c r="AE49" s="11"/>
      <c r="AF49" s="11"/>
      <c r="AG49" s="11"/>
      <c r="AH49" s="11">
        <v>9722.2000000000007</v>
      </c>
      <c r="AI49" s="11">
        <f t="shared" si="1"/>
        <v>99.217259080100845</v>
      </c>
    </row>
    <row r="50" spans="1:35" ht="153.9" customHeight="1" x14ac:dyDescent="0.3">
      <c r="A50" s="10" t="s">
        <v>103</v>
      </c>
      <c r="B50" s="8" t="s">
        <v>104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 t="s">
        <v>32</v>
      </c>
      <c r="R50" s="8" t="s">
        <v>34</v>
      </c>
      <c r="S50" s="8" t="s">
        <v>37</v>
      </c>
      <c r="T50" s="9">
        <v>4500</v>
      </c>
      <c r="U50" s="9"/>
      <c r="V50" s="9"/>
      <c r="W50" s="9"/>
      <c r="X50" s="9"/>
      <c r="Y50" s="9">
        <v>794.9</v>
      </c>
      <c r="Z50" s="9"/>
      <c r="AA50" s="9"/>
      <c r="AB50" s="9"/>
      <c r="AC50" s="9">
        <v>794.9</v>
      </c>
      <c r="AD50" s="11">
        <v>5294.9</v>
      </c>
      <c r="AE50" s="11"/>
      <c r="AF50" s="11"/>
      <c r="AG50" s="11"/>
      <c r="AH50" s="11">
        <v>4918.3999999999996</v>
      </c>
      <c r="AI50" s="11">
        <f t="shared" si="1"/>
        <v>92.889384124346066</v>
      </c>
    </row>
    <row r="51" spans="1:35" ht="171" customHeight="1" x14ac:dyDescent="0.3">
      <c r="A51" s="10" t="s">
        <v>105</v>
      </c>
      <c r="B51" s="8" t="s">
        <v>106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 t="s">
        <v>32</v>
      </c>
      <c r="R51" s="8" t="s">
        <v>22</v>
      </c>
      <c r="S51" s="8" t="s">
        <v>88</v>
      </c>
      <c r="T51" s="9">
        <v>5125</v>
      </c>
      <c r="U51" s="9"/>
      <c r="V51" s="9"/>
      <c r="W51" s="9"/>
      <c r="X51" s="9"/>
      <c r="Y51" s="9">
        <v>-1372.5</v>
      </c>
      <c r="Z51" s="9"/>
      <c r="AA51" s="9"/>
      <c r="AB51" s="9"/>
      <c r="AC51" s="9">
        <v>-1372.5</v>
      </c>
      <c r="AD51" s="11">
        <v>3752.5</v>
      </c>
      <c r="AE51" s="11"/>
      <c r="AF51" s="11"/>
      <c r="AG51" s="11"/>
      <c r="AH51" s="11">
        <v>3752.5</v>
      </c>
      <c r="AI51" s="11">
        <f t="shared" si="1"/>
        <v>100</v>
      </c>
    </row>
    <row r="52" spans="1:35" ht="153.9" customHeight="1" x14ac:dyDescent="0.3">
      <c r="A52" s="10" t="s">
        <v>107</v>
      </c>
      <c r="B52" s="8" t="s">
        <v>108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 t="s">
        <v>109</v>
      </c>
      <c r="R52" s="8" t="s">
        <v>34</v>
      </c>
      <c r="S52" s="8" t="s">
        <v>21</v>
      </c>
      <c r="T52" s="9">
        <v>8228.5</v>
      </c>
      <c r="U52" s="9"/>
      <c r="V52" s="9">
        <v>7651.2</v>
      </c>
      <c r="W52" s="9"/>
      <c r="X52" s="9">
        <v>77.3</v>
      </c>
      <c r="Y52" s="9">
        <v>-6937.4</v>
      </c>
      <c r="Z52" s="9"/>
      <c r="AA52" s="9">
        <v>-7651.2</v>
      </c>
      <c r="AB52" s="9"/>
      <c r="AC52" s="9">
        <v>713.8</v>
      </c>
      <c r="AD52" s="11">
        <v>1291</v>
      </c>
      <c r="AE52" s="11"/>
      <c r="AF52" s="11"/>
      <c r="AG52" s="11"/>
      <c r="AH52" s="11">
        <v>1291</v>
      </c>
      <c r="AI52" s="11">
        <f t="shared" si="1"/>
        <v>100</v>
      </c>
    </row>
    <row r="53" spans="1:35" ht="171" customHeight="1" x14ac:dyDescent="0.3">
      <c r="A53" s="10" t="s">
        <v>110</v>
      </c>
      <c r="B53" s="8" t="s">
        <v>111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32</v>
      </c>
      <c r="R53" s="8" t="s">
        <v>34</v>
      </c>
      <c r="S53" s="8" t="s">
        <v>21</v>
      </c>
      <c r="T53" s="9">
        <v>1400</v>
      </c>
      <c r="U53" s="9"/>
      <c r="V53" s="9"/>
      <c r="W53" s="9"/>
      <c r="X53" s="9"/>
      <c r="Y53" s="9">
        <v>-113.5</v>
      </c>
      <c r="Z53" s="9"/>
      <c r="AA53" s="9"/>
      <c r="AB53" s="9"/>
      <c r="AC53" s="9">
        <v>-113.5</v>
      </c>
      <c r="AD53" s="11">
        <v>1378.3</v>
      </c>
      <c r="AE53" s="11"/>
      <c r="AF53" s="11"/>
      <c r="AG53" s="11"/>
      <c r="AH53" s="11">
        <v>1378.3</v>
      </c>
      <c r="AI53" s="11">
        <f t="shared" si="1"/>
        <v>100</v>
      </c>
    </row>
    <row r="54" spans="1:35" ht="153.9" customHeight="1" x14ac:dyDescent="0.3">
      <c r="A54" s="10" t="s">
        <v>112</v>
      </c>
      <c r="B54" s="8" t="s">
        <v>113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 t="s">
        <v>32</v>
      </c>
      <c r="R54" s="8" t="s">
        <v>34</v>
      </c>
      <c r="S54" s="8" t="s">
        <v>59</v>
      </c>
      <c r="T54" s="9">
        <v>100</v>
      </c>
      <c r="U54" s="9"/>
      <c r="V54" s="9"/>
      <c r="W54" s="9"/>
      <c r="X54" s="9"/>
      <c r="Y54" s="9">
        <v>400.7</v>
      </c>
      <c r="Z54" s="9"/>
      <c r="AA54" s="9"/>
      <c r="AB54" s="9"/>
      <c r="AC54" s="9">
        <v>400.7</v>
      </c>
      <c r="AD54" s="11">
        <v>500.7</v>
      </c>
      <c r="AE54" s="11"/>
      <c r="AF54" s="11"/>
      <c r="AG54" s="11"/>
      <c r="AH54" s="11">
        <v>307.89999999999998</v>
      </c>
      <c r="AI54" s="11">
        <f t="shared" si="1"/>
        <v>61.493908528060715</v>
      </c>
    </row>
    <row r="55" spans="1:35" ht="153.9" customHeight="1" x14ac:dyDescent="0.3">
      <c r="A55" s="10" t="s">
        <v>114</v>
      </c>
      <c r="B55" s="8" t="s">
        <v>115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 t="s">
        <v>66</v>
      </c>
      <c r="R55" s="8" t="s">
        <v>89</v>
      </c>
      <c r="S55" s="8" t="s">
        <v>22</v>
      </c>
      <c r="T55" s="9"/>
      <c r="U55" s="9"/>
      <c r="V55" s="9"/>
      <c r="W55" s="9"/>
      <c r="X55" s="9"/>
      <c r="Y55" s="9">
        <v>1180.0999999999999</v>
      </c>
      <c r="Z55" s="9">
        <v>120.9</v>
      </c>
      <c r="AA55" s="9">
        <v>941.2</v>
      </c>
      <c r="AB55" s="9"/>
      <c r="AC55" s="9">
        <v>118</v>
      </c>
      <c r="AD55" s="11">
        <v>1180.0999999999999</v>
      </c>
      <c r="AE55" s="11">
        <v>120.9</v>
      </c>
      <c r="AF55" s="11">
        <v>941.2</v>
      </c>
      <c r="AG55" s="11"/>
      <c r="AH55" s="11">
        <v>1180.0999999999999</v>
      </c>
      <c r="AI55" s="11">
        <f t="shared" si="1"/>
        <v>100</v>
      </c>
    </row>
    <row r="56" spans="1:35" ht="153.9" customHeight="1" x14ac:dyDescent="0.3">
      <c r="A56" s="10" t="s">
        <v>116</v>
      </c>
      <c r="B56" s="8" t="s">
        <v>117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32</v>
      </c>
      <c r="R56" s="8" t="s">
        <v>22</v>
      </c>
      <c r="S56" s="8" t="s">
        <v>88</v>
      </c>
      <c r="T56" s="9"/>
      <c r="U56" s="9"/>
      <c r="V56" s="9"/>
      <c r="W56" s="9"/>
      <c r="X56" s="9"/>
      <c r="Y56" s="9">
        <v>2397.4</v>
      </c>
      <c r="Z56" s="9"/>
      <c r="AA56" s="9">
        <v>2081.1999999999998</v>
      </c>
      <c r="AB56" s="9"/>
      <c r="AC56" s="9">
        <v>316.2</v>
      </c>
      <c r="AD56" s="11">
        <v>2397.4</v>
      </c>
      <c r="AE56" s="11"/>
      <c r="AF56" s="11">
        <v>2081.1999999999998</v>
      </c>
      <c r="AG56" s="11"/>
      <c r="AH56" s="11">
        <v>1750.3</v>
      </c>
      <c r="AI56" s="11">
        <f t="shared" si="1"/>
        <v>73.008258947192786</v>
      </c>
    </row>
    <row r="57" spans="1:35" ht="153.9" customHeight="1" x14ac:dyDescent="0.3">
      <c r="A57" s="10" t="s">
        <v>118</v>
      </c>
      <c r="B57" s="8" t="s">
        <v>119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 t="s">
        <v>109</v>
      </c>
      <c r="R57" s="8" t="s">
        <v>34</v>
      </c>
      <c r="S57" s="8" t="s">
        <v>59</v>
      </c>
      <c r="T57" s="9">
        <v>14511.3</v>
      </c>
      <c r="U57" s="9"/>
      <c r="V57" s="9">
        <v>35887</v>
      </c>
      <c r="W57" s="9"/>
      <c r="X57" s="9">
        <v>366.5</v>
      </c>
      <c r="Y57" s="9">
        <v>3185</v>
      </c>
      <c r="Z57" s="9"/>
      <c r="AA57" s="9">
        <v>3144</v>
      </c>
      <c r="AB57" s="9"/>
      <c r="AC57" s="9">
        <v>41</v>
      </c>
      <c r="AD57" s="11">
        <v>17696.2</v>
      </c>
      <c r="AE57" s="11"/>
      <c r="AF57" s="11">
        <v>39031</v>
      </c>
      <c r="AG57" s="11"/>
      <c r="AH57" s="11">
        <v>17572.8</v>
      </c>
      <c r="AI57" s="11">
        <f t="shared" si="1"/>
        <v>99.302675150597295</v>
      </c>
    </row>
    <row r="58" spans="1:35" ht="153.9" customHeight="1" x14ac:dyDescent="0.3">
      <c r="A58" s="10" t="s">
        <v>101</v>
      </c>
      <c r="B58" s="8" t="s">
        <v>120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 t="s">
        <v>32</v>
      </c>
      <c r="R58" s="8" t="s">
        <v>34</v>
      </c>
      <c r="S58" s="8" t="s">
        <v>37</v>
      </c>
      <c r="T58" s="9"/>
      <c r="U58" s="9"/>
      <c r="V58" s="9"/>
      <c r="W58" s="9"/>
      <c r="X58" s="9"/>
      <c r="Y58" s="9">
        <v>649.6</v>
      </c>
      <c r="Z58" s="9"/>
      <c r="AA58" s="9">
        <v>324.8</v>
      </c>
      <c r="AB58" s="9"/>
      <c r="AC58" s="9">
        <v>324.8</v>
      </c>
      <c r="AD58" s="11">
        <v>649.6</v>
      </c>
      <c r="AE58" s="11"/>
      <c r="AF58" s="11">
        <v>324.8</v>
      </c>
      <c r="AG58" s="11"/>
      <c r="AH58" s="11">
        <v>649.6</v>
      </c>
      <c r="AI58" s="11">
        <f t="shared" si="1"/>
        <v>100</v>
      </c>
    </row>
    <row r="59" spans="1:35" ht="153.9" customHeight="1" x14ac:dyDescent="0.3">
      <c r="A59" s="10" t="s">
        <v>116</v>
      </c>
      <c r="B59" s="8" t="s">
        <v>121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 t="s">
        <v>32</v>
      </c>
      <c r="R59" s="8" t="s">
        <v>22</v>
      </c>
      <c r="S59" s="8" t="s">
        <v>88</v>
      </c>
      <c r="T59" s="9">
        <v>3627.6</v>
      </c>
      <c r="U59" s="9"/>
      <c r="V59" s="9">
        <v>1059.3</v>
      </c>
      <c r="W59" s="9"/>
      <c r="X59" s="9">
        <v>2568.3000000000002</v>
      </c>
      <c r="Y59" s="9">
        <v>-1132</v>
      </c>
      <c r="Z59" s="9"/>
      <c r="AA59" s="9">
        <v>-330.6</v>
      </c>
      <c r="AB59" s="9"/>
      <c r="AC59" s="9">
        <v>-801.5</v>
      </c>
      <c r="AD59" s="11">
        <v>2495.6</v>
      </c>
      <c r="AE59" s="11"/>
      <c r="AF59" s="11">
        <v>728.7</v>
      </c>
      <c r="AG59" s="11"/>
      <c r="AH59" s="11">
        <v>2495.6</v>
      </c>
      <c r="AI59" s="11">
        <f t="shared" si="1"/>
        <v>100</v>
      </c>
    </row>
    <row r="60" spans="1:35" ht="153.9" customHeight="1" x14ac:dyDescent="0.3">
      <c r="A60" s="10" t="s">
        <v>116</v>
      </c>
      <c r="B60" s="8" t="s">
        <v>122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 t="s">
        <v>32</v>
      </c>
      <c r="R60" s="8" t="s">
        <v>22</v>
      </c>
      <c r="S60" s="8" t="s">
        <v>88</v>
      </c>
      <c r="T60" s="9">
        <v>3028</v>
      </c>
      <c r="U60" s="9"/>
      <c r="V60" s="9">
        <v>1513.5</v>
      </c>
      <c r="W60" s="9"/>
      <c r="X60" s="9">
        <v>1514.5</v>
      </c>
      <c r="Y60" s="9">
        <v>183.6</v>
      </c>
      <c r="Z60" s="9"/>
      <c r="AA60" s="9"/>
      <c r="AB60" s="9"/>
      <c r="AC60" s="9">
        <v>183.6</v>
      </c>
      <c r="AD60" s="11">
        <v>3211.6</v>
      </c>
      <c r="AE60" s="11"/>
      <c r="AF60" s="11">
        <v>1513.5</v>
      </c>
      <c r="AG60" s="11"/>
      <c r="AH60" s="11">
        <v>3211.6</v>
      </c>
      <c r="AI60" s="11">
        <f t="shared" si="1"/>
        <v>100</v>
      </c>
    </row>
    <row r="61" spans="1:35" ht="171" customHeight="1" x14ac:dyDescent="0.3">
      <c r="A61" s="10" t="s">
        <v>105</v>
      </c>
      <c r="B61" s="8" t="s">
        <v>123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32</v>
      </c>
      <c r="R61" s="8" t="s">
        <v>22</v>
      </c>
      <c r="S61" s="8" t="s">
        <v>88</v>
      </c>
      <c r="T61" s="9">
        <v>1473.7</v>
      </c>
      <c r="U61" s="9"/>
      <c r="V61" s="9">
        <v>1400</v>
      </c>
      <c r="W61" s="9"/>
      <c r="X61" s="9">
        <v>73.7</v>
      </c>
      <c r="Y61" s="9"/>
      <c r="Z61" s="9"/>
      <c r="AA61" s="9"/>
      <c r="AB61" s="9"/>
      <c r="AC61" s="9"/>
      <c r="AD61" s="11">
        <v>1473.7</v>
      </c>
      <c r="AE61" s="11"/>
      <c r="AF61" s="11">
        <v>1400</v>
      </c>
      <c r="AG61" s="11"/>
      <c r="AH61" s="11">
        <v>1473.7</v>
      </c>
      <c r="AI61" s="11">
        <f t="shared" si="1"/>
        <v>100</v>
      </c>
    </row>
    <row r="62" spans="1:35" ht="171" customHeight="1" x14ac:dyDescent="0.3">
      <c r="A62" s="10" t="s">
        <v>105</v>
      </c>
      <c r="B62" s="8" t="s">
        <v>123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 t="s">
        <v>32</v>
      </c>
      <c r="R62" s="8" t="s">
        <v>34</v>
      </c>
      <c r="S62" s="8" t="s">
        <v>37</v>
      </c>
      <c r="T62" s="9">
        <v>500</v>
      </c>
      <c r="U62" s="9"/>
      <c r="V62" s="9">
        <v>250</v>
      </c>
      <c r="W62" s="9"/>
      <c r="X62" s="9">
        <v>250</v>
      </c>
      <c r="Y62" s="9">
        <v>-236.8</v>
      </c>
      <c r="Z62" s="9"/>
      <c r="AA62" s="9"/>
      <c r="AB62" s="9"/>
      <c r="AC62" s="9">
        <v>-236.8</v>
      </c>
      <c r="AD62" s="11">
        <v>263.2</v>
      </c>
      <c r="AE62" s="11"/>
      <c r="AF62" s="11">
        <v>250</v>
      </c>
      <c r="AG62" s="11"/>
      <c r="AH62" s="11">
        <v>263.2</v>
      </c>
      <c r="AI62" s="11">
        <f t="shared" si="1"/>
        <v>100.00000000000001</v>
      </c>
    </row>
    <row r="63" spans="1:35" ht="153.9" customHeight="1" x14ac:dyDescent="0.3">
      <c r="A63" s="10" t="s">
        <v>107</v>
      </c>
      <c r="B63" s="8" t="s">
        <v>124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 t="s">
        <v>109</v>
      </c>
      <c r="R63" s="8" t="s">
        <v>34</v>
      </c>
      <c r="S63" s="8" t="s">
        <v>21</v>
      </c>
      <c r="T63" s="9"/>
      <c r="U63" s="9"/>
      <c r="V63" s="9"/>
      <c r="W63" s="9"/>
      <c r="X63" s="9"/>
      <c r="Y63" s="9">
        <v>7207.3</v>
      </c>
      <c r="Z63" s="9"/>
      <c r="AA63" s="9">
        <v>7135.2</v>
      </c>
      <c r="AB63" s="9"/>
      <c r="AC63" s="9">
        <v>72.099999999999994</v>
      </c>
      <c r="AD63" s="11">
        <v>7207.3</v>
      </c>
      <c r="AE63" s="11"/>
      <c r="AF63" s="11">
        <v>7135.2</v>
      </c>
      <c r="AG63" s="11"/>
      <c r="AH63" s="11">
        <v>7207.3</v>
      </c>
      <c r="AI63" s="11">
        <f t="shared" si="1"/>
        <v>99.999999999999986</v>
      </c>
    </row>
    <row r="64" spans="1:35" ht="153.9" customHeight="1" x14ac:dyDescent="0.3">
      <c r="A64" s="10" t="s">
        <v>101</v>
      </c>
      <c r="B64" s="8" t="s">
        <v>125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 t="s">
        <v>32</v>
      </c>
      <c r="R64" s="8" t="s">
        <v>34</v>
      </c>
      <c r="S64" s="8" t="s">
        <v>37</v>
      </c>
      <c r="T64" s="9"/>
      <c r="U64" s="9"/>
      <c r="V64" s="9"/>
      <c r="W64" s="9"/>
      <c r="X64" s="9"/>
      <c r="Y64" s="9">
        <v>2294.6</v>
      </c>
      <c r="Z64" s="9"/>
      <c r="AA64" s="9">
        <v>1602.5</v>
      </c>
      <c r="AB64" s="9"/>
      <c r="AC64" s="9">
        <v>692.1</v>
      </c>
      <c r="AD64" s="11">
        <v>2294.6</v>
      </c>
      <c r="AE64" s="11"/>
      <c r="AF64" s="11">
        <v>1602.5</v>
      </c>
      <c r="AG64" s="11"/>
      <c r="AH64" s="11">
        <v>2294.6</v>
      </c>
      <c r="AI64" s="11">
        <f t="shared" si="1"/>
        <v>100</v>
      </c>
    </row>
    <row r="65" spans="1:35" ht="153.9" customHeight="1" x14ac:dyDescent="0.3">
      <c r="A65" s="10" t="s">
        <v>107</v>
      </c>
      <c r="B65" s="8" t="s">
        <v>126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 t="s">
        <v>109</v>
      </c>
      <c r="R65" s="8" t="s">
        <v>34</v>
      </c>
      <c r="S65" s="8" t="s">
        <v>21</v>
      </c>
      <c r="T65" s="9"/>
      <c r="U65" s="9"/>
      <c r="V65" s="9"/>
      <c r="W65" s="9"/>
      <c r="X65" s="9"/>
      <c r="Y65" s="9">
        <v>6749.5</v>
      </c>
      <c r="Z65" s="9"/>
      <c r="AA65" s="9">
        <v>6749.5</v>
      </c>
      <c r="AB65" s="9"/>
      <c r="AC65" s="9"/>
      <c r="AD65" s="11">
        <v>6749.5</v>
      </c>
      <c r="AE65" s="11"/>
      <c r="AF65" s="11">
        <v>6749.5</v>
      </c>
      <c r="AG65" s="11"/>
      <c r="AH65" s="11">
        <v>6625.1</v>
      </c>
      <c r="AI65" s="11">
        <f t="shared" si="1"/>
        <v>98.156900511148976</v>
      </c>
    </row>
    <row r="66" spans="1:35" ht="153.9" customHeight="1" x14ac:dyDescent="0.3">
      <c r="A66" s="10" t="s">
        <v>107</v>
      </c>
      <c r="B66" s="8" t="s">
        <v>127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109</v>
      </c>
      <c r="R66" s="8" t="s">
        <v>34</v>
      </c>
      <c r="S66" s="8" t="s">
        <v>21</v>
      </c>
      <c r="T66" s="9"/>
      <c r="U66" s="9"/>
      <c r="V66" s="9"/>
      <c r="W66" s="9"/>
      <c r="X66" s="9"/>
      <c r="Y66" s="9">
        <v>5694.2</v>
      </c>
      <c r="Z66" s="9"/>
      <c r="AA66" s="9">
        <v>5694.2</v>
      </c>
      <c r="AB66" s="9"/>
      <c r="AC66" s="9"/>
      <c r="AD66" s="11">
        <v>5694.2</v>
      </c>
      <c r="AE66" s="11"/>
      <c r="AF66" s="11">
        <v>5694.2</v>
      </c>
      <c r="AG66" s="11"/>
      <c r="AH66" s="11">
        <v>5618.8</v>
      </c>
      <c r="AI66" s="11">
        <f t="shared" si="1"/>
        <v>98.675845597274417</v>
      </c>
    </row>
    <row r="67" spans="1:35" ht="153.9" customHeight="1" x14ac:dyDescent="0.3">
      <c r="A67" s="10" t="s">
        <v>107</v>
      </c>
      <c r="B67" s="8" t="s">
        <v>128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 t="s">
        <v>109</v>
      </c>
      <c r="R67" s="8" t="s">
        <v>34</v>
      </c>
      <c r="S67" s="8" t="s">
        <v>21</v>
      </c>
      <c r="T67" s="9"/>
      <c r="U67" s="9"/>
      <c r="V67" s="9"/>
      <c r="W67" s="9"/>
      <c r="X67" s="9"/>
      <c r="Y67" s="9">
        <v>2989.2</v>
      </c>
      <c r="Z67" s="9"/>
      <c r="AA67" s="9"/>
      <c r="AB67" s="9"/>
      <c r="AC67" s="9">
        <v>2989.2</v>
      </c>
      <c r="AD67" s="11">
        <v>2989.2</v>
      </c>
      <c r="AE67" s="11"/>
      <c r="AF67" s="11"/>
      <c r="AG67" s="11"/>
      <c r="AH67" s="11">
        <v>2952.9</v>
      </c>
      <c r="AI67" s="11">
        <f t="shared" si="1"/>
        <v>98.785628261742275</v>
      </c>
    </row>
    <row r="68" spans="1:35" ht="102.6" customHeight="1" x14ac:dyDescent="0.3">
      <c r="A68" s="10" t="s">
        <v>129</v>
      </c>
      <c r="B68" s="8" t="s">
        <v>130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/>
      <c r="R68" s="8"/>
      <c r="S68" s="8"/>
      <c r="T68" s="9">
        <v>25140</v>
      </c>
      <c r="U68" s="9"/>
      <c r="V68" s="9">
        <v>4766.3999999999996</v>
      </c>
      <c r="W68" s="9"/>
      <c r="X68" s="9">
        <v>4633.8</v>
      </c>
      <c r="Y68" s="9">
        <v>3162.5</v>
      </c>
      <c r="Z68" s="9"/>
      <c r="AA68" s="9"/>
      <c r="AB68" s="9"/>
      <c r="AC68" s="9">
        <v>3162.5</v>
      </c>
      <c r="AD68" s="11">
        <f>AD69+AD70+AD71+AD72+AD73+AD74+AD75</f>
        <v>28302.5</v>
      </c>
      <c r="AE68" s="11">
        <f t="shared" ref="AE68:AG68" si="6">AE69+AE70+AE71+AE72+AE73+AE74+AE75</f>
        <v>0</v>
      </c>
      <c r="AF68" s="11">
        <f t="shared" si="6"/>
        <v>4766.3999999999996</v>
      </c>
      <c r="AG68" s="11">
        <f t="shared" si="6"/>
        <v>0</v>
      </c>
      <c r="AH68" s="11">
        <v>27684.799999999999</v>
      </c>
      <c r="AI68" s="11">
        <f t="shared" si="1"/>
        <v>97.81750728734211</v>
      </c>
    </row>
    <row r="69" spans="1:35" ht="188.1" customHeight="1" x14ac:dyDescent="0.3">
      <c r="A69" s="10" t="s">
        <v>131</v>
      </c>
      <c r="B69" s="8" t="s">
        <v>132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 t="s">
        <v>20</v>
      </c>
      <c r="R69" s="8" t="s">
        <v>133</v>
      </c>
      <c r="S69" s="8" t="s">
        <v>21</v>
      </c>
      <c r="T69" s="9">
        <v>2766.7</v>
      </c>
      <c r="U69" s="9"/>
      <c r="V69" s="9"/>
      <c r="W69" s="9"/>
      <c r="X69" s="9"/>
      <c r="Y69" s="9">
        <v>2855.8</v>
      </c>
      <c r="Z69" s="9"/>
      <c r="AA69" s="9"/>
      <c r="AB69" s="9"/>
      <c r="AC69" s="9">
        <v>2855.8</v>
      </c>
      <c r="AD69" s="11">
        <v>6415.5</v>
      </c>
      <c r="AE69" s="11"/>
      <c r="AF69" s="11"/>
      <c r="AG69" s="11"/>
      <c r="AH69" s="11">
        <v>6415.5</v>
      </c>
      <c r="AI69" s="11">
        <f t="shared" si="1"/>
        <v>100</v>
      </c>
    </row>
    <row r="70" spans="1:35" ht="136.94999999999999" customHeight="1" x14ac:dyDescent="0.3">
      <c r="A70" s="10" t="s">
        <v>134</v>
      </c>
      <c r="B70" s="8" t="s">
        <v>132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 t="s">
        <v>32</v>
      </c>
      <c r="R70" s="8" t="s">
        <v>133</v>
      </c>
      <c r="S70" s="8" t="s">
        <v>21</v>
      </c>
      <c r="T70" s="9">
        <v>11482</v>
      </c>
      <c r="U70" s="9"/>
      <c r="V70" s="9">
        <v>140</v>
      </c>
      <c r="W70" s="9"/>
      <c r="X70" s="9">
        <v>7.4</v>
      </c>
      <c r="Y70" s="9">
        <v>-135</v>
      </c>
      <c r="Z70" s="9"/>
      <c r="AA70" s="9">
        <v>-140</v>
      </c>
      <c r="AB70" s="9"/>
      <c r="AC70" s="9">
        <v>5</v>
      </c>
      <c r="AD70" s="11">
        <v>10348.9</v>
      </c>
      <c r="AE70" s="11"/>
      <c r="AF70" s="11"/>
      <c r="AG70" s="11"/>
      <c r="AH70" s="11">
        <v>9731.7000000000007</v>
      </c>
      <c r="AI70" s="11">
        <f t="shared" si="1"/>
        <v>94.036081129395413</v>
      </c>
    </row>
    <row r="71" spans="1:35" ht="136.94999999999999" customHeight="1" x14ac:dyDescent="0.3">
      <c r="A71" s="10" t="s">
        <v>135</v>
      </c>
      <c r="B71" s="8" t="s">
        <v>132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 t="s">
        <v>36</v>
      </c>
      <c r="R71" s="8" t="s">
        <v>133</v>
      </c>
      <c r="S71" s="8" t="s">
        <v>21</v>
      </c>
      <c r="T71" s="9">
        <v>827</v>
      </c>
      <c r="U71" s="9"/>
      <c r="V71" s="9"/>
      <c r="W71" s="9"/>
      <c r="X71" s="9"/>
      <c r="Y71" s="9">
        <v>-210.9</v>
      </c>
      <c r="Z71" s="9"/>
      <c r="AA71" s="9"/>
      <c r="AB71" s="9"/>
      <c r="AC71" s="9">
        <v>-210.9</v>
      </c>
      <c r="AD71" s="11">
        <v>616.1</v>
      </c>
      <c r="AE71" s="11"/>
      <c r="AF71" s="11"/>
      <c r="AG71" s="11"/>
      <c r="AH71" s="11">
        <v>616.1</v>
      </c>
      <c r="AI71" s="11">
        <f t="shared" si="1"/>
        <v>100</v>
      </c>
    </row>
    <row r="72" spans="1:35" ht="171" customHeight="1" x14ac:dyDescent="0.3">
      <c r="A72" s="10" t="s">
        <v>136</v>
      </c>
      <c r="B72" s="8" t="s">
        <v>137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 t="s">
        <v>20</v>
      </c>
      <c r="R72" s="8" t="s">
        <v>133</v>
      </c>
      <c r="S72" s="8" t="s">
        <v>21</v>
      </c>
      <c r="T72" s="9">
        <v>330.5</v>
      </c>
      <c r="U72" s="9"/>
      <c r="V72" s="9"/>
      <c r="W72" s="9"/>
      <c r="X72" s="9"/>
      <c r="Y72" s="9">
        <v>503.1</v>
      </c>
      <c r="Z72" s="9"/>
      <c r="AA72" s="9"/>
      <c r="AB72" s="9"/>
      <c r="AC72" s="9">
        <v>503.1</v>
      </c>
      <c r="AD72" s="11">
        <v>1038.7</v>
      </c>
      <c r="AE72" s="11"/>
      <c r="AF72" s="11"/>
      <c r="AG72" s="11"/>
      <c r="AH72" s="11">
        <v>1038.5999999999999</v>
      </c>
      <c r="AI72" s="11">
        <f t="shared" si="1"/>
        <v>99.990372581110989</v>
      </c>
    </row>
    <row r="73" spans="1:35" ht="136.94999999999999" customHeight="1" x14ac:dyDescent="0.3">
      <c r="A73" s="10" t="s">
        <v>138</v>
      </c>
      <c r="B73" s="8" t="s">
        <v>137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32</v>
      </c>
      <c r="R73" s="8" t="s">
        <v>133</v>
      </c>
      <c r="S73" s="8" t="s">
        <v>21</v>
      </c>
      <c r="T73" s="9">
        <v>481</v>
      </c>
      <c r="U73" s="9"/>
      <c r="V73" s="9"/>
      <c r="W73" s="9"/>
      <c r="X73" s="9"/>
      <c r="Y73" s="9">
        <v>2.1</v>
      </c>
      <c r="Z73" s="9"/>
      <c r="AA73" s="9"/>
      <c r="AB73" s="9"/>
      <c r="AC73" s="9">
        <v>2.1</v>
      </c>
      <c r="AD73" s="11">
        <v>483.1</v>
      </c>
      <c r="AE73" s="11"/>
      <c r="AF73" s="11"/>
      <c r="AG73" s="11"/>
      <c r="AH73" s="11">
        <v>482.6</v>
      </c>
      <c r="AI73" s="11">
        <f t="shared" si="1"/>
        <v>99.896501759470084</v>
      </c>
    </row>
    <row r="74" spans="1:35" ht="188.1" customHeight="1" x14ac:dyDescent="0.3">
      <c r="A74" s="10" t="s">
        <v>139</v>
      </c>
      <c r="B74" s="8" t="s">
        <v>140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 t="s">
        <v>20</v>
      </c>
      <c r="R74" s="8" t="s">
        <v>133</v>
      </c>
      <c r="S74" s="8" t="s">
        <v>21</v>
      </c>
      <c r="T74" s="9">
        <v>9252.7999999999993</v>
      </c>
      <c r="U74" s="9"/>
      <c r="V74" s="9">
        <v>4626.3999999999996</v>
      </c>
      <c r="W74" s="9"/>
      <c r="X74" s="9">
        <v>4626.3999999999996</v>
      </c>
      <c r="Y74" s="9"/>
      <c r="Z74" s="9"/>
      <c r="AA74" s="9"/>
      <c r="AB74" s="9"/>
      <c r="AC74" s="9"/>
      <c r="AD74" s="11">
        <v>9252.7999999999993</v>
      </c>
      <c r="AE74" s="11"/>
      <c r="AF74" s="11">
        <v>4626.3999999999996</v>
      </c>
      <c r="AG74" s="11"/>
      <c r="AH74" s="11">
        <v>9252.7999999999993</v>
      </c>
      <c r="AI74" s="11">
        <f t="shared" ref="AI74:AI80" si="7">AH74/AD74%</f>
        <v>100</v>
      </c>
    </row>
    <row r="75" spans="1:35" ht="136.94999999999999" customHeight="1" x14ac:dyDescent="0.3">
      <c r="A75" s="10" t="s">
        <v>134</v>
      </c>
      <c r="B75" s="8" t="s">
        <v>141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 t="s">
        <v>32</v>
      </c>
      <c r="R75" s="8" t="s">
        <v>133</v>
      </c>
      <c r="S75" s="8" t="s">
        <v>21</v>
      </c>
      <c r="T75" s="9"/>
      <c r="U75" s="9"/>
      <c r="V75" s="9"/>
      <c r="W75" s="9"/>
      <c r="X75" s="9"/>
      <c r="Y75" s="9">
        <v>147.4</v>
      </c>
      <c r="Z75" s="9"/>
      <c r="AA75" s="9">
        <v>140</v>
      </c>
      <c r="AB75" s="9"/>
      <c r="AC75" s="9">
        <v>7.4</v>
      </c>
      <c r="AD75" s="11">
        <v>147.4</v>
      </c>
      <c r="AE75" s="11"/>
      <c r="AF75" s="11">
        <v>140</v>
      </c>
      <c r="AG75" s="11"/>
      <c r="AH75" s="11">
        <v>147.4</v>
      </c>
      <c r="AI75" s="11">
        <f t="shared" si="7"/>
        <v>100</v>
      </c>
    </row>
    <row r="76" spans="1:35" ht="102.6" customHeight="1" x14ac:dyDescent="0.3">
      <c r="A76" s="10" t="s">
        <v>142</v>
      </c>
      <c r="B76" s="8" t="s">
        <v>143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3000</v>
      </c>
      <c r="U76" s="9"/>
      <c r="V76" s="9"/>
      <c r="W76" s="9"/>
      <c r="X76" s="9"/>
      <c r="Y76" s="9">
        <v>19938</v>
      </c>
      <c r="Z76" s="9"/>
      <c r="AA76" s="9"/>
      <c r="AB76" s="9"/>
      <c r="AC76" s="9">
        <v>19938</v>
      </c>
      <c r="AD76" s="11">
        <v>22938.2</v>
      </c>
      <c r="AE76" s="11">
        <f t="shared" ref="AE76:AG76" si="8">AE77+AE78+AE79+AE80</f>
        <v>0</v>
      </c>
      <c r="AF76" s="11">
        <f t="shared" si="8"/>
        <v>0</v>
      </c>
      <c r="AG76" s="11">
        <f t="shared" si="8"/>
        <v>0</v>
      </c>
      <c r="AH76" s="11">
        <v>4039.7</v>
      </c>
      <c r="AI76" s="11">
        <f t="shared" si="7"/>
        <v>17.611233662623917</v>
      </c>
    </row>
    <row r="77" spans="1:35" ht="153.9" customHeight="1" x14ac:dyDescent="0.3">
      <c r="A77" s="10" t="s">
        <v>144</v>
      </c>
      <c r="B77" s="8" t="s">
        <v>145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 t="s">
        <v>32</v>
      </c>
      <c r="R77" s="8" t="s">
        <v>62</v>
      </c>
      <c r="S77" s="8" t="s">
        <v>59</v>
      </c>
      <c r="T77" s="9">
        <v>2000</v>
      </c>
      <c r="U77" s="9"/>
      <c r="V77" s="9"/>
      <c r="W77" s="9"/>
      <c r="X77" s="9"/>
      <c r="Y77" s="9">
        <v>702.9</v>
      </c>
      <c r="Z77" s="9"/>
      <c r="AA77" s="9"/>
      <c r="AB77" s="9"/>
      <c r="AC77" s="9">
        <v>702.9</v>
      </c>
      <c r="AD77" s="11">
        <v>2702.9</v>
      </c>
      <c r="AE77" s="11"/>
      <c r="AF77" s="11"/>
      <c r="AG77" s="11"/>
      <c r="AH77" s="11">
        <v>2468</v>
      </c>
      <c r="AI77" s="11">
        <f t="shared" si="7"/>
        <v>91.30933441858744</v>
      </c>
    </row>
    <row r="78" spans="1:35" ht="188.1" customHeight="1" x14ac:dyDescent="0.3">
      <c r="A78" s="10" t="s">
        <v>146</v>
      </c>
      <c r="B78" s="8" t="s">
        <v>147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20</v>
      </c>
      <c r="R78" s="8" t="s">
        <v>33</v>
      </c>
      <c r="S78" s="8" t="s">
        <v>33</v>
      </c>
      <c r="T78" s="9">
        <v>620</v>
      </c>
      <c r="U78" s="9"/>
      <c r="V78" s="9"/>
      <c r="W78" s="9"/>
      <c r="X78" s="9"/>
      <c r="Y78" s="9">
        <v>84.6</v>
      </c>
      <c r="Z78" s="9"/>
      <c r="AA78" s="9"/>
      <c r="AB78" s="9"/>
      <c r="AC78" s="9">
        <v>84.6</v>
      </c>
      <c r="AD78" s="11">
        <v>704.7</v>
      </c>
      <c r="AE78" s="11"/>
      <c r="AF78" s="11"/>
      <c r="AG78" s="11"/>
      <c r="AH78" s="11">
        <v>704.7</v>
      </c>
      <c r="AI78" s="11">
        <f t="shared" si="7"/>
        <v>100</v>
      </c>
    </row>
    <row r="79" spans="1:35" ht="153.9" customHeight="1" x14ac:dyDescent="0.3">
      <c r="A79" s="10" t="s">
        <v>148</v>
      </c>
      <c r="B79" s="8" t="s">
        <v>147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 t="s">
        <v>32</v>
      </c>
      <c r="R79" s="8" t="s">
        <v>33</v>
      </c>
      <c r="S79" s="8" t="s">
        <v>33</v>
      </c>
      <c r="T79" s="9">
        <v>380</v>
      </c>
      <c r="U79" s="9"/>
      <c r="V79" s="9"/>
      <c r="W79" s="9"/>
      <c r="X79" s="9"/>
      <c r="Y79" s="9">
        <v>-112.7</v>
      </c>
      <c r="Z79" s="9"/>
      <c r="AA79" s="9"/>
      <c r="AB79" s="9"/>
      <c r="AC79" s="9">
        <v>-112.7</v>
      </c>
      <c r="AD79" s="11">
        <v>267.3</v>
      </c>
      <c r="AE79" s="11"/>
      <c r="AF79" s="11"/>
      <c r="AG79" s="11"/>
      <c r="AH79" s="11">
        <v>267.3</v>
      </c>
      <c r="AI79" s="11">
        <f t="shared" si="7"/>
        <v>100</v>
      </c>
    </row>
    <row r="80" spans="1:35" ht="146.25" customHeight="1" x14ac:dyDescent="0.3">
      <c r="A80" s="10" t="s">
        <v>149</v>
      </c>
      <c r="B80" s="8" t="s">
        <v>150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 t="s">
        <v>109</v>
      </c>
      <c r="R80" s="8" t="s">
        <v>62</v>
      </c>
      <c r="S80" s="8" t="s">
        <v>59</v>
      </c>
      <c r="T80" s="9"/>
      <c r="U80" s="9"/>
      <c r="V80" s="9"/>
      <c r="W80" s="9"/>
      <c r="X80" s="9"/>
      <c r="Y80" s="9">
        <v>19263.2</v>
      </c>
      <c r="Z80" s="9"/>
      <c r="AA80" s="9"/>
      <c r="AB80" s="9"/>
      <c r="AC80" s="9">
        <v>19263.2</v>
      </c>
      <c r="AD80" s="11">
        <v>19263.2</v>
      </c>
      <c r="AE80" s="11"/>
      <c r="AF80" s="11"/>
      <c r="AG80" s="11"/>
      <c r="AH80" s="11">
        <v>599.79999999999995</v>
      </c>
      <c r="AI80" s="11">
        <f t="shared" si="7"/>
        <v>3.1137090410731338</v>
      </c>
    </row>
  </sheetData>
  <mergeCells count="23">
    <mergeCell ref="AH6:AH7"/>
    <mergeCell ref="AI6:AI7"/>
    <mergeCell ref="AB6:AB7"/>
    <mergeCell ref="AA6:AA7"/>
    <mergeCell ref="AD6:AD7"/>
    <mergeCell ref="AG6:AG7"/>
    <mergeCell ref="AF6:AF7"/>
    <mergeCell ref="A2:AI2"/>
    <mergeCell ref="A4:AI4"/>
    <mergeCell ref="X6:X7"/>
    <mergeCell ref="AE6:AE7"/>
    <mergeCell ref="A6:A7"/>
    <mergeCell ref="T6:T7"/>
    <mergeCell ref="B6:P7"/>
    <mergeCell ref="Y6:Y7"/>
    <mergeCell ref="Q6:Q7"/>
    <mergeCell ref="U6:U7"/>
    <mergeCell ref="S6:S7"/>
    <mergeCell ref="R6:R7"/>
    <mergeCell ref="W6:W7"/>
    <mergeCell ref="V6:V7"/>
    <mergeCell ref="AC6:AC7"/>
    <mergeCell ref="Z6:Z7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rep:2.54.0.503</dc:description>
  <cp:lastModifiedBy>Наталья Борисовна</cp:lastModifiedBy>
  <cp:lastPrinted>2022-08-10T11:12:40Z</cp:lastPrinted>
  <dcterms:created xsi:type="dcterms:W3CDTF">2022-01-17T05:59:19Z</dcterms:created>
  <dcterms:modified xsi:type="dcterms:W3CDTF">2022-08-10T11:24:32Z</dcterms:modified>
</cp:coreProperties>
</file>