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Решения СД 2023\Решение 155 от 29.03.2023-Проект Отчета об исполнении Бюджета за 2022 год\"/>
    </mc:Choice>
  </mc:AlternateContent>
  <bookViews>
    <workbookView xWindow="0" yWindow="0" windowWidth="28800" windowHeight="12030"/>
  </bookViews>
  <sheets>
    <sheet name="Все года" sheetId="1" r:id="rId1"/>
  </sheets>
  <definedNames>
    <definedName name="_xlnm.Print_Titles" localSheetId="0">'Все года'!$11:$11</definedName>
  </definedNames>
  <calcPr calcId="162913"/>
</workbook>
</file>

<file path=xl/calcChain.xml><?xml version="1.0" encoding="utf-8"?>
<calcChain xmlns="http://schemas.openxmlformats.org/spreadsheetml/2006/main">
  <c r="AE15" i="1" l="1"/>
  <c r="AE14" i="1" s="1"/>
  <c r="AF15" i="1"/>
  <c r="AG15" i="1"/>
  <c r="AH15" i="1"/>
  <c r="AI15" i="1"/>
  <c r="AJ15" i="1"/>
  <c r="AK15" i="1"/>
  <c r="AL15" i="1"/>
  <c r="AM15" i="1"/>
  <c r="AM14" i="1" s="1"/>
  <c r="AN15" i="1"/>
  <c r="AO15" i="1"/>
  <c r="AP15" i="1"/>
  <c r="AQ15" i="1"/>
  <c r="AR15" i="1"/>
  <c r="AS15" i="1"/>
  <c r="AT15" i="1"/>
  <c r="AE16" i="1"/>
  <c r="AF16" i="1"/>
  <c r="AG16" i="1"/>
  <c r="AG14" i="1" s="1"/>
  <c r="AG13" i="1" s="1"/>
  <c r="AG12" i="1" s="1"/>
  <c r="AH16" i="1"/>
  <c r="AI16" i="1"/>
  <c r="AJ16" i="1"/>
  <c r="AK16" i="1"/>
  <c r="AL16" i="1"/>
  <c r="AM16" i="1"/>
  <c r="AN16" i="1"/>
  <c r="AO16" i="1"/>
  <c r="AO14" i="1" s="1"/>
  <c r="AO13" i="1" s="1"/>
  <c r="AO12" i="1" s="1"/>
  <c r="AP16" i="1"/>
  <c r="AQ16" i="1"/>
  <c r="AR16" i="1"/>
  <c r="AS16" i="1"/>
  <c r="AT16" i="1"/>
  <c r="AE17" i="1"/>
  <c r="AF17" i="1"/>
  <c r="AF14" i="1" s="1"/>
  <c r="AF13" i="1" s="1"/>
  <c r="AG17" i="1"/>
  <c r="AH17" i="1"/>
  <c r="AI17" i="1"/>
  <c r="AJ17" i="1"/>
  <c r="AJ14" i="1" s="1"/>
  <c r="AJ13" i="1" s="1"/>
  <c r="AK17" i="1"/>
  <c r="AL17" i="1"/>
  <c r="AM17" i="1"/>
  <c r="AN17" i="1"/>
  <c r="AN14" i="1" s="1"/>
  <c r="AN13" i="1" s="1"/>
  <c r="AO17" i="1"/>
  <c r="AP17" i="1"/>
  <c r="AQ17" i="1"/>
  <c r="AR17" i="1"/>
  <c r="AR14" i="1" s="1"/>
  <c r="AR13" i="1" s="1"/>
  <c r="AS17" i="1"/>
  <c r="AT17" i="1"/>
  <c r="AU17" i="1"/>
  <c r="AU16" i="1" s="1"/>
  <c r="AU15" i="1" s="1"/>
  <c r="AU14" i="1" s="1"/>
  <c r="AD17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5" i="1" s="1"/>
  <c r="AD35" i="1"/>
  <c r="AD36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D50" i="1"/>
  <c r="AI14" i="1"/>
  <c r="AK14" i="1"/>
  <c r="AK13" i="1" s="1"/>
  <c r="AK12" i="1" s="1"/>
  <c r="AQ14" i="1"/>
  <c r="AS14" i="1"/>
  <c r="AS13" i="1" s="1"/>
  <c r="AS12" i="1" s="1"/>
  <c r="AE65" i="1"/>
  <c r="AF65" i="1"/>
  <c r="AG65" i="1"/>
  <c r="AH65" i="1"/>
  <c r="AI65" i="1"/>
  <c r="AJ65" i="1"/>
  <c r="AK65" i="1"/>
  <c r="AL65" i="1"/>
  <c r="AL60" i="1" s="1"/>
  <c r="AM65" i="1"/>
  <c r="AN65" i="1"/>
  <c r="AO65" i="1"/>
  <c r="AP65" i="1"/>
  <c r="AP60" i="1" s="1"/>
  <c r="AQ65" i="1"/>
  <c r="AR65" i="1"/>
  <c r="AS65" i="1"/>
  <c r="AT65" i="1"/>
  <c r="AU65" i="1"/>
  <c r="AF60" i="1"/>
  <c r="AH60" i="1"/>
  <c r="AJ60" i="1"/>
  <c r="AN60" i="1"/>
  <c r="AT60" i="1"/>
  <c r="AU60" i="1"/>
  <c r="AU59" i="1" s="1"/>
  <c r="AE60" i="1"/>
  <c r="AI60" i="1"/>
  <c r="AM60" i="1"/>
  <c r="AQ60" i="1"/>
  <c r="AG60" i="1"/>
  <c r="AK60" i="1"/>
  <c r="AO60" i="1"/>
  <c r="AR60" i="1"/>
  <c r="AS60" i="1"/>
  <c r="AD65" i="1"/>
  <c r="AD60" i="1" s="1"/>
  <c r="AD16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61" i="1"/>
  <c r="AV62" i="1"/>
  <c r="AV63" i="1"/>
  <c r="AV64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6" i="1" l="1"/>
  <c r="AV17" i="1"/>
  <c r="AT14" i="1"/>
  <c r="AT13" i="1" s="1"/>
  <c r="AT12" i="1" s="1"/>
  <c r="AP14" i="1"/>
  <c r="AL14" i="1"/>
  <c r="AH14" i="1"/>
  <c r="AH13" i="1" s="1"/>
  <c r="AH12" i="1" s="1"/>
  <c r="AQ13" i="1"/>
  <c r="AM13" i="1"/>
  <c r="AM12" i="1" s="1"/>
  <c r="AI13" i="1"/>
  <c r="AI12" i="1" s="1"/>
  <c r="AE13" i="1"/>
  <c r="AE12" i="1" s="1"/>
  <c r="AD15" i="1"/>
  <c r="AD14" i="1" s="1"/>
  <c r="AD13" i="1" s="1"/>
  <c r="AP13" i="1"/>
  <c r="AL13" i="1"/>
  <c r="AL12" i="1" s="1"/>
  <c r="AU13" i="1"/>
  <c r="AU12" i="1" s="1"/>
  <c r="AQ12" i="1"/>
  <c r="AR12" i="1"/>
  <c r="AN12" i="1"/>
  <c r="AJ12" i="1"/>
  <c r="AF12" i="1"/>
  <c r="AP12" i="1"/>
  <c r="AV15" i="1"/>
  <c r="AV14" i="1"/>
  <c r="AV78" i="1"/>
  <c r="AV60" i="1"/>
  <c r="AD59" i="1"/>
  <c r="AV65" i="1"/>
  <c r="AV13" i="1" l="1"/>
  <c r="AD12" i="1"/>
  <c r="AV12" i="1" s="1"/>
  <c r="AV59" i="1"/>
</calcChain>
</file>

<file path=xl/sharedStrings.xml><?xml version="1.0" encoding="utf-8"?>
<sst xmlns="http://schemas.openxmlformats.org/spreadsheetml/2006/main" count="535" uniqueCount="160">
  <si>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</si>
  <si>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</si>
  <si>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</si>
  <si>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</si>
  <si>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</si>
  <si>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</si>
  <si>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</si>
  <si>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</si>
  <si>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</si>
  <si>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</si>
  <si>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</si>
  <si>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</si>
  <si>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</si>
  <si>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</si>
  <si>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</si>
  <si>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</si>
  <si>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 (Ф)</t>
  </si>
  <si>
    <t>2024 г. (Р)</t>
  </si>
  <si>
    <t>2024 г. (М)</t>
  </si>
  <si>
    <t>Всего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</si>
  <si>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</si>
  <si>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</si>
  <si>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</si>
  <si>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</si>
  <si>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</si>
  <si>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</si>
  <si>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</si>
  <si>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</si>
  <si>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Закупка товаров, работ и услуг для обеспечения государственных (муниципальных) нужд</t>
  </si>
  <si>
    <t>61.П.01.11030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</si>
  <si>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</si>
  <si>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</si>
  <si>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</si>
  <si>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</si>
  <si>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Профессиональная подготовка, переподготовка и повышение квалификации</t>
  </si>
  <si>
    <t>07</t>
  </si>
  <si>
    <t>05</t>
  </si>
  <si>
    <t>Иные бюджетные ассигнования</t>
  </si>
  <si>
    <t>800</t>
  </si>
  <si>
    <t>61.П.01.15070</t>
  </si>
  <si>
    <t>61.П.01.71340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</si>
  <si>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</si>
  <si>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</si>
  <si>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</si>
  <si>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</si>
  <si>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</si>
  <si>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61.Ф.02.11020</t>
  </si>
  <si>
    <t>100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</si>
  <si>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</si>
  <si>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</si>
  <si>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</si>
  <si>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</si>
  <si>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03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</si>
  <si>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</si>
  <si>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</si>
  <si>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</si>
  <si>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</si>
  <si>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</si>
  <si>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</si>
  <si>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Межбюджетные трансферты</t>
  </si>
  <si>
    <t>62.Д.01.13010</t>
  </si>
  <si>
    <t>500</t>
  </si>
  <si>
    <t>Жилищное хозяйство</t>
  </si>
  <si>
    <t>62.Д.01.13020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</si>
  <si>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</si>
  <si>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</si>
  <si>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62.Д.01.13030</t>
  </si>
  <si>
    <t>62.Д.01.13060</t>
  </si>
  <si>
    <t>62.Д.01.13070</t>
  </si>
  <si>
    <t>Коммунальное хозяйство</t>
  </si>
  <si>
    <t>02</t>
  </si>
  <si>
    <t>62.Д.01.13150</t>
  </si>
  <si>
    <t>Непрограммные расходы</t>
  </si>
  <si>
    <t>62.Д.02.00000</t>
  </si>
  <si>
    <t>62.Д.02.15020</t>
  </si>
  <si>
    <t>Резервные фонды</t>
  </si>
  <si>
    <t>11</t>
  </si>
  <si>
    <t>62.Д.02.15050</t>
  </si>
  <si>
    <t>Другие общегосударственные вопросы</t>
  </si>
  <si>
    <t>13</t>
  </si>
  <si>
    <t>Социальное обеспечение и иные выплаты населению</t>
  </si>
  <si>
    <t>62.Д.02.15060</t>
  </si>
  <si>
    <t>300</t>
  </si>
  <si>
    <t>62.Д.02.51180</t>
  </si>
  <si>
    <t>Мобилизационная и вневойсковая подготовка</t>
  </si>
  <si>
    <t>Программная часть сельских поселений</t>
  </si>
  <si>
    <t>70.0.00.00000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</si>
  <si>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</si>
  <si>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7Ч.0.00.00000</t>
  </si>
  <si>
    <t>Федеральные проекты, входящие в состав национальных проектов</t>
  </si>
  <si>
    <t>7Ч.1.00.00000</t>
  </si>
  <si>
    <t>Благоустройство</t>
  </si>
  <si>
    <t>Федеральный проект "Комплексная система обращения с твердыми коммунальными отходами"</t>
  </si>
  <si>
    <t>7Ч.1.G2.00000</t>
  </si>
  <si>
    <t>7Ч.1.G2.52690</t>
  </si>
  <si>
    <t>Комплексы процессных мероприятий</t>
  </si>
  <si>
    <t>7Ч.4.00.00000</t>
  </si>
  <si>
    <t>Комплекс процессных мероприятий "Стимулирование экономической активности"</t>
  </si>
  <si>
    <t>7Ч.4.01.00000</t>
  </si>
  <si>
    <t>7Ч.4.01.15030</t>
  </si>
  <si>
    <t>Другие вопросы в области национальной экономики</t>
  </si>
  <si>
    <t>12</t>
  </si>
  <si>
    <t>7Ч.4.01.15160</t>
  </si>
  <si>
    <t>7Ч.4.01.15170</t>
  </si>
  <si>
    <t>7Ч.4.01.15510</t>
  </si>
  <si>
    <t>Комплекс процессных мероприятий "Обеспечение безопасности на территории"</t>
  </si>
  <si>
    <t>7Ч.4.02.00000</t>
  </si>
  <si>
    <t>7Ч.4.02.15120</t>
  </si>
  <si>
    <t>Другие вопросы в области национальной безопасности и правоохранительной деятельности</t>
  </si>
  <si>
    <t>14</t>
  </si>
  <si>
    <t>Комплекс процессных мероприятий "Жилищно-коммунальное хозяйство, содержание автомобильных дорог и благоустройство территории поселения"</t>
  </si>
  <si>
    <t>7Ч.4.03.00000</t>
  </si>
  <si>
    <t>7Ч.4.03.15210</t>
  </si>
  <si>
    <t>7Ч.4.03.15220</t>
  </si>
  <si>
    <t>7Ч.4.03.15410</t>
  </si>
  <si>
    <t>7Ч.4.03.15420</t>
  </si>
  <si>
    <t>7Ч.4.03.15530</t>
  </si>
  <si>
    <t>7Ч.4.03.15600</t>
  </si>
  <si>
    <t>Дорожное хозяйство (дорожные фонды)</t>
  </si>
  <si>
    <t>09</t>
  </si>
  <si>
    <t>7Ч.4.03.15610</t>
  </si>
  <si>
    <t>7Ч.4.03.16400</t>
  </si>
  <si>
    <t>7Ч.4.03.L4970</t>
  </si>
  <si>
    <t>Охрана семьи и детства</t>
  </si>
  <si>
    <t>10</t>
  </si>
  <si>
    <t>7Ч.4.03.S4660</t>
  </si>
  <si>
    <t>7Ч.4.03.S4770</t>
  </si>
  <si>
    <t>7Ч.4.03.S4840</t>
  </si>
  <si>
    <t>Комплекс процессных мероприятий "Развитие культуры, организация праздничных мероприятий на территории поселения"</t>
  </si>
  <si>
    <t>7Ч.4.04.00000</t>
  </si>
  <si>
    <t>7Ч.4.04.12500</t>
  </si>
  <si>
    <t>Культура</t>
  </si>
  <si>
    <t>08</t>
  </si>
  <si>
    <t>7Ч.4.04.12600</t>
  </si>
  <si>
    <t>7Ч.4.04.S0360</t>
  </si>
  <si>
    <t>Комплекс процессных мероприятий "Развитие физической культуры, спорта и молодежной политики на территории поселения"</t>
  </si>
  <si>
    <t>7Ч.4.05.00000</t>
  </si>
  <si>
    <t>7Ч.4.05.15350</t>
  </si>
  <si>
    <t>Массовый спорт</t>
  </si>
  <si>
    <t>7Ч.4.05.18310</t>
  </si>
  <si>
    <t>Молодежная политика</t>
  </si>
  <si>
    <t>Капитальные вложения в объекты государственной (муниципальной) собственности</t>
  </si>
  <si>
    <t>7Ч.4.05.19360</t>
  </si>
  <si>
    <t>400</t>
  </si>
  <si>
    <t>Мероприятия, направленные на достижение целей проектов</t>
  </si>
  <si>
    <t>7Ч.8.00.00000</t>
  </si>
  <si>
    <t>Мероприятия, направленные на достижение цели федерального проекта "Благоустройство сельских территорий"</t>
  </si>
  <si>
    <t>7Ч.8.02.00000</t>
  </si>
  <si>
    <t>7Ч.8.02.S4310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</si>
  <si>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</si>
  <si>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7Ч.8.05.00000</t>
  </si>
  <si>
    <t>7Ч.8.05.S4790</t>
  </si>
  <si>
    <t>к решению Совета депутатов</t>
  </si>
  <si>
    <t>МО Пудостьское сельское поселение</t>
  </si>
  <si>
    <t>Распределение бюджетных ассигнований по целевым статьям (программным, непрограммным направлениям деятельности), видам расходов, разделам, подразделам классификации расходов бюджета Пудостьского сельского поселения на 2022 год</t>
  </si>
  <si>
    <t>Ассигнования на 2022 год (тыс. руб.)</t>
  </si>
  <si>
    <t>Приложение №4.1</t>
  </si>
  <si>
    <t>Исполнение за 2022 год             (тыс. руб.)</t>
  </si>
  <si>
    <t>% исполнения за 2022 год</t>
  </si>
  <si>
    <t>№155 от 29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</si>
</sst>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11" fillId="2" borderId="2" xfId="0" applyNumberFormat="1" applyFont="1" applyFill="1" applyBorder="1" applyAlignment="1">
      <alignment horizontal="right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8" fillId="2" borderId="1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49" fontId="1" fillId="2" borderId="1" xfId="0" applyNumberFormat="1" applyFont="1" applyFill="1" applyBorder="1" applyAlignment="1">
      <alignment wrapText="1"/>
    </xf>
    <xf numFmtId="49" fontId="0" fillId="0" borderId="0" xfId="0" applyNumberFormat="1" applyAlignment="1"/>
    <xf numFmtId="164" fontId="12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32"/>
  <sheetViews>
    <sheetView tabSelected="1" workbookViewId="0">
      <selection activeCell="AD12" sqref="AD12:AV132"/>
    </sheetView>
  </sheetViews>
  <sheetFormatPr defaultRowHeight="14.45" customHeight="1" x14ac:dyDescent="0.25"/>
  <cols>
    <col min="1" max="1" width="57.85546875" customWidth="1"/>
    <col min="2" max="2" width="12.85546875" customWidth="1"/>
    <col min="3" max="15" width="8" hidden="1"/>
    <col min="16" max="16" width="2.5703125" hidden="1" customWidth="1"/>
    <col min="17" max="17" width="6.140625" customWidth="1"/>
    <col min="18" max="18" width="3.28515625" customWidth="1"/>
    <col min="19" max="19" width="4.140625" customWidth="1"/>
    <col min="20" max="29" width="8" hidden="1"/>
    <col min="30" max="30" width="13.5703125" customWidth="1"/>
    <col min="31" max="46" width="8" hidden="1" customWidth="1"/>
    <col min="47" max="47" width="12.85546875" customWidth="1"/>
    <col min="48" max="48" width="10.7109375" customWidth="1"/>
    <col min="50" max="50" width="17" customWidth="1"/>
  </cols>
  <sheetData>
    <row r="1" spans="1:50" ht="3.7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50" ht="18.75" x14ac:dyDescent="0.3">
      <c r="A2" s="17" t="s">
        <v>156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50" ht="18.75" x14ac:dyDescent="0.3">
      <c r="A3" s="19" t="s">
        <v>152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50" ht="18.75" x14ac:dyDescent="0.3">
      <c r="A4" s="19" t="s">
        <v>153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50" ht="18.75" x14ac:dyDescent="0.3">
      <c r="A5" s="19" t="s">
        <v>159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50" ht="8.25" customHeigh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50" ht="82.5" customHeight="1" x14ac:dyDescent="0.25">
      <c r="A7" s="13" t="s">
        <v>154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5"/>
      <c r="AO7" s="15"/>
      <c r="AP7" s="15"/>
      <c r="AQ7" s="15"/>
      <c r="AR7" s="15"/>
      <c r="AS7" s="15"/>
      <c r="AT7" s="15"/>
      <c r="AU7" s="15"/>
      <c r="AV7" s="15"/>
    </row>
    <row r="8" spans="1:50" ht="8.2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50" ht="15" customHeight="1" x14ac:dyDescent="0.25">
      <c r="A9" s="12" t="s">
        <v>0</v>
      </c>
      <c r="B9" s="12" t="s">
        <v>1</v>
      </c>
      <c r="C9" s="12" t="s">
        <v>1</v>
      </c>
      <c r="D9" s="12" t="s">
        <v>1</v>
      </c>
      <c r="E9" s="12" t="s">
        <v>1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2" t="s">
        <v>1</v>
      </c>
      <c r="O9" s="12" t="s">
        <v>1</v>
      </c>
      <c r="P9" s="12" t="s">
        <v>1</v>
      </c>
      <c r="Q9" s="12" t="s">
        <v>2</v>
      </c>
      <c r="R9" s="12" t="s">
        <v>3</v>
      </c>
      <c r="S9" s="12" t="s">
        <v>10</v>
      </c>
      <c r="T9" s="12" t="s">
        <v>5</v>
      </c>
      <c r="U9" s="12" t="s">
        <v>6</v>
      </c>
      <c r="V9" s="12" t="s">
        <v>7</v>
      </c>
      <c r="W9" s="12" t="s">
        <v>8</v>
      </c>
      <c r="X9" s="12" t="s">
        <v>9</v>
      </c>
      <c r="Y9" s="12" t="s">
        <v>5</v>
      </c>
      <c r="Z9" s="12" t="s">
        <v>6</v>
      </c>
      <c r="AA9" s="12" t="s">
        <v>7</v>
      </c>
      <c r="AB9" s="12" t="s">
        <v>8</v>
      </c>
      <c r="AC9" s="12" t="s">
        <v>9</v>
      </c>
      <c r="AD9" s="12" t="s">
        <v>155</v>
      </c>
      <c r="AE9" s="16" t="s">
        <v>6</v>
      </c>
      <c r="AF9" s="16" t="s">
        <v>7</v>
      </c>
      <c r="AG9" s="16" t="s">
        <v>8</v>
      </c>
      <c r="AH9" s="16" t="s">
        <v>11</v>
      </c>
      <c r="AI9" s="16" t="s">
        <v>12</v>
      </c>
      <c r="AJ9" s="16" t="s">
        <v>13</v>
      </c>
      <c r="AK9" s="16" t="s">
        <v>14</v>
      </c>
      <c r="AL9" s="16" t="s">
        <v>15</v>
      </c>
      <c r="AM9" s="16" t="s">
        <v>11</v>
      </c>
      <c r="AN9" s="16" t="s">
        <v>12</v>
      </c>
      <c r="AO9" s="16" t="s">
        <v>13</v>
      </c>
      <c r="AP9" s="16" t="s">
        <v>14</v>
      </c>
      <c r="AQ9" s="16" t="s">
        <v>15</v>
      </c>
      <c r="AR9" s="16" t="s">
        <v>16</v>
      </c>
      <c r="AS9" s="16" t="s">
        <v>17</v>
      </c>
      <c r="AT9" s="16" t="s">
        <v>18</v>
      </c>
      <c r="AU9" s="12" t="s">
        <v>157</v>
      </c>
      <c r="AV9" s="12" t="s">
        <v>158</v>
      </c>
    </row>
    <row r="10" spans="1:50" ht="40.5" customHeight="1" x14ac:dyDescent="0.25">
      <c r="A10" s="12"/>
      <c r="B10" s="12" t="s">
        <v>1</v>
      </c>
      <c r="C10" s="12" t="s">
        <v>1</v>
      </c>
      <c r="D10" s="12" t="s">
        <v>1</v>
      </c>
      <c r="E10" s="12" t="s">
        <v>1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2" t="s">
        <v>1</v>
      </c>
      <c r="O10" s="12" t="s">
        <v>1</v>
      </c>
      <c r="P10" s="12" t="s">
        <v>1</v>
      </c>
      <c r="Q10" s="12" t="s">
        <v>2</v>
      </c>
      <c r="R10" s="12" t="s">
        <v>3</v>
      </c>
      <c r="S10" s="12" t="s">
        <v>4</v>
      </c>
      <c r="T10" s="12" t="s">
        <v>5</v>
      </c>
      <c r="U10" s="12" t="s">
        <v>6</v>
      </c>
      <c r="V10" s="12" t="s">
        <v>7</v>
      </c>
      <c r="W10" s="12" t="s">
        <v>8</v>
      </c>
      <c r="X10" s="12" t="s">
        <v>9</v>
      </c>
      <c r="Y10" s="12" t="s">
        <v>5</v>
      </c>
      <c r="Z10" s="12" t="s">
        <v>6</v>
      </c>
      <c r="AA10" s="12" t="s">
        <v>7</v>
      </c>
      <c r="AB10" s="12" t="s">
        <v>8</v>
      </c>
      <c r="AC10" s="12" t="s">
        <v>9</v>
      </c>
      <c r="AD10" s="12" t="s">
        <v>5</v>
      </c>
      <c r="AE10" s="16" t="s">
        <v>6</v>
      </c>
      <c r="AF10" s="16" t="s">
        <v>7</v>
      </c>
      <c r="AG10" s="16" t="s">
        <v>8</v>
      </c>
      <c r="AH10" s="16" t="s">
        <v>5</v>
      </c>
      <c r="AI10" s="16" t="s">
        <v>6</v>
      </c>
      <c r="AJ10" s="16" t="s">
        <v>7</v>
      </c>
      <c r="AK10" s="16" t="s">
        <v>8</v>
      </c>
      <c r="AL10" s="16" t="s">
        <v>9</v>
      </c>
      <c r="AM10" s="16" t="s">
        <v>5</v>
      </c>
      <c r="AN10" s="16" t="s">
        <v>6</v>
      </c>
      <c r="AO10" s="16" t="s">
        <v>7</v>
      </c>
      <c r="AP10" s="16" t="s">
        <v>8</v>
      </c>
      <c r="AQ10" s="16" t="s">
        <v>9</v>
      </c>
      <c r="AR10" s="16" t="s">
        <v>6</v>
      </c>
      <c r="AS10" s="16" t="s">
        <v>7</v>
      </c>
      <c r="AT10" s="16" t="s">
        <v>8</v>
      </c>
      <c r="AU10" s="12" t="s">
        <v>5</v>
      </c>
      <c r="AV10" s="12" t="s">
        <v>5</v>
      </c>
    </row>
    <row r="11" spans="1:50" ht="15.75" hidden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5"/>
      <c r="AV11" s="5"/>
    </row>
    <row r="12" spans="1:50" ht="15" x14ac:dyDescent="0.25">
      <c r="A12" s="6" t="s">
        <v>19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7"/>
      <c r="S12" s="7"/>
      <c r="T12" s="9">
        <v>102868.6</v>
      </c>
      <c r="U12" s="9">
        <v>594.70000000000005</v>
      </c>
      <c r="V12" s="9">
        <v>30308.6</v>
      </c>
      <c r="W12" s="9"/>
      <c r="X12" s="9">
        <v>71965.3</v>
      </c>
      <c r="Y12" s="9">
        <v>17862.900000000001</v>
      </c>
      <c r="Z12" s="9">
        <v>201</v>
      </c>
      <c r="AA12" s="9">
        <v>-16966.8</v>
      </c>
      <c r="AB12" s="9"/>
      <c r="AC12" s="9">
        <v>34628.699999999997</v>
      </c>
      <c r="AD12" s="11">
        <f>AD13+AD59</f>
        <v>120731.39999999998</v>
      </c>
      <c r="AE12" s="11">
        <f t="shared" ref="AE12:AT12" si="0">AE13+AE59</f>
        <v>101654.59999999999</v>
      </c>
      <c r="AF12" s="11">
        <f t="shared" si="0"/>
        <v>101062.39999999999</v>
      </c>
      <c r="AG12" s="11">
        <f t="shared" si="0"/>
        <v>101055.4</v>
      </c>
      <c r="AH12" s="11">
        <f t="shared" si="0"/>
        <v>120799.29999999999</v>
      </c>
      <c r="AI12" s="11">
        <f t="shared" si="0"/>
        <v>101650.09999999999</v>
      </c>
      <c r="AJ12" s="11">
        <f t="shared" si="0"/>
        <v>101055.4</v>
      </c>
      <c r="AK12" s="11">
        <f t="shared" si="0"/>
        <v>101055.4</v>
      </c>
      <c r="AL12" s="11">
        <f t="shared" si="0"/>
        <v>120204.6</v>
      </c>
      <c r="AM12" s="11">
        <f t="shared" si="0"/>
        <v>101059.8</v>
      </c>
      <c r="AN12" s="11">
        <f t="shared" si="0"/>
        <v>101059.8</v>
      </c>
      <c r="AO12" s="11">
        <f t="shared" si="0"/>
        <v>101062.39999999999</v>
      </c>
      <c r="AP12" s="11">
        <f t="shared" si="0"/>
        <v>101055.4</v>
      </c>
      <c r="AQ12" s="11">
        <f t="shared" si="0"/>
        <v>101048.4</v>
      </c>
      <c r="AR12" s="11">
        <f t="shared" si="0"/>
        <v>101675.2</v>
      </c>
      <c r="AS12" s="11">
        <f t="shared" si="0"/>
        <v>101062.39999999999</v>
      </c>
      <c r="AT12" s="11">
        <f t="shared" si="0"/>
        <v>101055.4</v>
      </c>
      <c r="AU12" s="11">
        <f>AU13+AU59</f>
        <v>119459.79999999999</v>
      </c>
      <c r="AV12" s="11">
        <f>AU12/AD12%</f>
        <v>98.946752874562875</v>
      </c>
    </row>
    <row r="13" spans="1:50" ht="15" x14ac:dyDescent="0.25">
      <c r="A13" s="6" t="s">
        <v>20</v>
      </c>
      <c r="B13" s="7" t="s">
        <v>21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7"/>
      <c r="S13" s="7"/>
      <c r="T13" s="9">
        <v>20816.900000000001</v>
      </c>
      <c r="U13" s="9">
        <v>594.70000000000005</v>
      </c>
      <c r="V13" s="9"/>
      <c r="W13" s="9"/>
      <c r="X13" s="9">
        <v>20222.2</v>
      </c>
      <c r="Y13" s="9">
        <v>-224.1</v>
      </c>
      <c r="Z13" s="9">
        <v>4.5</v>
      </c>
      <c r="AA13" s="9">
        <v>7</v>
      </c>
      <c r="AB13" s="9"/>
      <c r="AC13" s="9">
        <v>-235.6</v>
      </c>
      <c r="AD13" s="11">
        <f>AD14+AD35</f>
        <v>20592.699999999997</v>
      </c>
      <c r="AE13" s="11">
        <f t="shared" ref="AE13:AU13" si="1">AE14+AE35</f>
        <v>1515.9</v>
      </c>
      <c r="AF13" s="11">
        <f t="shared" si="1"/>
        <v>923.7</v>
      </c>
      <c r="AG13" s="11">
        <f t="shared" si="1"/>
        <v>916.7</v>
      </c>
      <c r="AH13" s="11">
        <f t="shared" si="1"/>
        <v>20660.599999999999</v>
      </c>
      <c r="AI13" s="11">
        <f t="shared" si="1"/>
        <v>1511.4</v>
      </c>
      <c r="AJ13" s="11">
        <f t="shared" si="1"/>
        <v>916.7</v>
      </c>
      <c r="AK13" s="11">
        <f t="shared" si="1"/>
        <v>916.7</v>
      </c>
      <c r="AL13" s="11">
        <f t="shared" si="1"/>
        <v>20065.900000000001</v>
      </c>
      <c r="AM13" s="11">
        <f t="shared" si="1"/>
        <v>921.1</v>
      </c>
      <c r="AN13" s="11">
        <f t="shared" si="1"/>
        <v>921.1</v>
      </c>
      <c r="AO13" s="11">
        <f t="shared" si="1"/>
        <v>923.7</v>
      </c>
      <c r="AP13" s="11">
        <f t="shared" si="1"/>
        <v>916.7</v>
      </c>
      <c r="AQ13" s="11">
        <f t="shared" si="1"/>
        <v>909.7</v>
      </c>
      <c r="AR13" s="11">
        <f t="shared" si="1"/>
        <v>1536.5</v>
      </c>
      <c r="AS13" s="11">
        <f t="shared" si="1"/>
        <v>923.7</v>
      </c>
      <c r="AT13" s="11">
        <f t="shared" si="1"/>
        <v>916.7</v>
      </c>
      <c r="AU13" s="11">
        <f t="shared" si="1"/>
        <v>20389.8</v>
      </c>
      <c r="AV13" s="11">
        <f t="shared" ref="AV13:AV76" si="2">AU13/AD13%</f>
        <v>99.01469938376222</v>
      </c>
      <c r="AX13" s="10"/>
    </row>
    <row r="14" spans="1:50" ht="15" x14ac:dyDescent="0.25">
      <c r="A14" s="6" t="s">
        <v>22</v>
      </c>
      <c r="B14" s="7" t="s">
        <v>23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7"/>
      <c r="S14" s="7"/>
      <c r="T14" s="9">
        <v>18940</v>
      </c>
      <c r="U14" s="9"/>
      <c r="V14" s="9"/>
      <c r="W14" s="9"/>
      <c r="X14" s="9">
        <v>18940</v>
      </c>
      <c r="Y14" s="9">
        <v>-214.1</v>
      </c>
      <c r="Z14" s="9"/>
      <c r="AA14" s="9">
        <v>7</v>
      </c>
      <c r="AB14" s="9"/>
      <c r="AC14" s="9">
        <v>-221.1</v>
      </c>
      <c r="AD14" s="11">
        <f>AD15+AD26</f>
        <v>18725.899999999998</v>
      </c>
      <c r="AE14" s="11">
        <f t="shared" ref="AE14:AU14" si="3">AE15+AE26</f>
        <v>0</v>
      </c>
      <c r="AF14" s="11">
        <f t="shared" si="3"/>
        <v>7</v>
      </c>
      <c r="AG14" s="11">
        <f t="shared" si="3"/>
        <v>0</v>
      </c>
      <c r="AH14" s="11">
        <f t="shared" si="3"/>
        <v>18940</v>
      </c>
      <c r="AI14" s="11">
        <f t="shared" si="3"/>
        <v>0</v>
      </c>
      <c r="AJ14" s="11">
        <f t="shared" si="3"/>
        <v>0</v>
      </c>
      <c r="AK14" s="11">
        <f t="shared" si="3"/>
        <v>0</v>
      </c>
      <c r="AL14" s="11">
        <f t="shared" si="3"/>
        <v>18940</v>
      </c>
      <c r="AM14" s="11">
        <f t="shared" si="3"/>
        <v>0</v>
      </c>
      <c r="AN14" s="11">
        <f t="shared" si="3"/>
        <v>0</v>
      </c>
      <c r="AO14" s="11">
        <f t="shared" si="3"/>
        <v>7</v>
      </c>
      <c r="AP14" s="11">
        <f t="shared" si="3"/>
        <v>0</v>
      </c>
      <c r="AQ14" s="11">
        <f t="shared" si="3"/>
        <v>-7</v>
      </c>
      <c r="AR14" s="11">
        <f t="shared" si="3"/>
        <v>0</v>
      </c>
      <c r="AS14" s="11">
        <f t="shared" si="3"/>
        <v>7</v>
      </c>
      <c r="AT14" s="11">
        <f t="shared" si="3"/>
        <v>0</v>
      </c>
      <c r="AU14" s="11">
        <f t="shared" si="3"/>
        <v>18643.8</v>
      </c>
      <c r="AV14" s="11">
        <f t="shared" si="2"/>
        <v>99.561569804388583</v>
      </c>
    </row>
    <row r="15" spans="1:50" ht="33" customHeight="1" x14ac:dyDescent="0.25">
      <c r="A15" s="6" t="s">
        <v>24</v>
      </c>
      <c r="B15" s="7" t="s">
        <v>25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7"/>
      <c r="S15" s="7"/>
      <c r="T15" s="9">
        <v>2920</v>
      </c>
      <c r="U15" s="9"/>
      <c r="V15" s="9"/>
      <c r="W15" s="9"/>
      <c r="X15" s="9">
        <v>2920</v>
      </c>
      <c r="Y15" s="9">
        <v>-163.4</v>
      </c>
      <c r="Z15" s="9"/>
      <c r="AA15" s="9">
        <v>7</v>
      </c>
      <c r="AB15" s="9"/>
      <c r="AC15" s="9">
        <v>-170.4</v>
      </c>
      <c r="AD15" s="11">
        <f>AD16</f>
        <v>2756.6</v>
      </c>
      <c r="AE15" s="11">
        <f t="shared" ref="AE15:AU15" si="4">AE16</f>
        <v>0</v>
      </c>
      <c r="AF15" s="11">
        <f t="shared" si="4"/>
        <v>7</v>
      </c>
      <c r="AG15" s="11">
        <f t="shared" si="4"/>
        <v>0</v>
      </c>
      <c r="AH15" s="11">
        <f t="shared" si="4"/>
        <v>2920</v>
      </c>
      <c r="AI15" s="11">
        <f t="shared" si="4"/>
        <v>0</v>
      </c>
      <c r="AJ15" s="11">
        <f t="shared" si="4"/>
        <v>0</v>
      </c>
      <c r="AK15" s="11">
        <f t="shared" si="4"/>
        <v>0</v>
      </c>
      <c r="AL15" s="11">
        <f t="shared" si="4"/>
        <v>2920</v>
      </c>
      <c r="AM15" s="11">
        <f t="shared" si="4"/>
        <v>0</v>
      </c>
      <c r="AN15" s="11">
        <f t="shared" si="4"/>
        <v>0</v>
      </c>
      <c r="AO15" s="11">
        <f t="shared" si="4"/>
        <v>7</v>
      </c>
      <c r="AP15" s="11">
        <f t="shared" si="4"/>
        <v>0</v>
      </c>
      <c r="AQ15" s="11">
        <f t="shared" si="4"/>
        <v>-7</v>
      </c>
      <c r="AR15" s="11">
        <f t="shared" si="4"/>
        <v>0</v>
      </c>
      <c r="AS15" s="11">
        <f t="shared" si="4"/>
        <v>7</v>
      </c>
      <c r="AT15" s="11">
        <f t="shared" si="4"/>
        <v>0</v>
      </c>
      <c r="AU15" s="11">
        <f t="shared" si="4"/>
        <v>2674.5</v>
      </c>
      <c r="AV15" s="11">
        <f t="shared" si="2"/>
        <v>97.021693390408473</v>
      </c>
    </row>
    <row r="16" spans="1:50" ht="15" x14ac:dyDescent="0.25">
      <c r="A16" s="6" t="s">
        <v>26</v>
      </c>
      <c r="B16" s="7" t="s">
        <v>27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7"/>
      <c r="S16" s="7"/>
      <c r="T16" s="9">
        <v>2920</v>
      </c>
      <c r="U16" s="9"/>
      <c r="V16" s="9"/>
      <c r="W16" s="9"/>
      <c r="X16" s="9">
        <v>2920</v>
      </c>
      <c r="Y16" s="9">
        <v>-163.4</v>
      </c>
      <c r="Z16" s="9"/>
      <c r="AA16" s="9">
        <v>7</v>
      </c>
      <c r="AB16" s="9"/>
      <c r="AC16" s="9">
        <v>-170.4</v>
      </c>
      <c r="AD16" s="11">
        <f>AD17+AD20+AD22+AD24</f>
        <v>2756.6</v>
      </c>
      <c r="AE16" s="11">
        <f t="shared" ref="AE16:AU16" si="5">AE17+AE20+AE22+AE24</f>
        <v>0</v>
      </c>
      <c r="AF16" s="11">
        <f t="shared" si="5"/>
        <v>7</v>
      </c>
      <c r="AG16" s="11">
        <f t="shared" si="5"/>
        <v>0</v>
      </c>
      <c r="AH16" s="11">
        <f t="shared" si="5"/>
        <v>2920</v>
      </c>
      <c r="AI16" s="11">
        <f t="shared" si="5"/>
        <v>0</v>
      </c>
      <c r="AJ16" s="11">
        <f t="shared" si="5"/>
        <v>0</v>
      </c>
      <c r="AK16" s="11">
        <f t="shared" si="5"/>
        <v>0</v>
      </c>
      <c r="AL16" s="11">
        <f t="shared" si="5"/>
        <v>2920</v>
      </c>
      <c r="AM16" s="11">
        <f t="shared" si="5"/>
        <v>0</v>
      </c>
      <c r="AN16" s="11">
        <f t="shared" si="5"/>
        <v>0</v>
      </c>
      <c r="AO16" s="11">
        <f t="shared" si="5"/>
        <v>7</v>
      </c>
      <c r="AP16" s="11">
        <f t="shared" si="5"/>
        <v>0</v>
      </c>
      <c r="AQ16" s="11">
        <f t="shared" si="5"/>
        <v>-7</v>
      </c>
      <c r="AR16" s="11">
        <f t="shared" si="5"/>
        <v>0</v>
      </c>
      <c r="AS16" s="11">
        <f t="shared" si="5"/>
        <v>7</v>
      </c>
      <c r="AT16" s="11">
        <f t="shared" si="5"/>
        <v>0</v>
      </c>
      <c r="AU16" s="11">
        <f t="shared" si="5"/>
        <v>2674.5</v>
      </c>
      <c r="AV16" s="11">
        <f t="shared" si="2"/>
        <v>97.021693390408473</v>
      </c>
    </row>
    <row r="17" spans="1:50" ht="37.5" customHeight="1" x14ac:dyDescent="0.25">
      <c r="A17" s="6" t="s">
        <v>28</v>
      </c>
      <c r="B17" s="7" t="s">
        <v>29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 t="s">
        <v>30</v>
      </c>
      <c r="R17" s="7"/>
      <c r="S17" s="7"/>
      <c r="T17" s="9">
        <v>2500.1</v>
      </c>
      <c r="U17" s="9"/>
      <c r="V17" s="9"/>
      <c r="W17" s="9"/>
      <c r="X17" s="9">
        <v>2500.1</v>
      </c>
      <c r="Y17" s="9">
        <v>-96</v>
      </c>
      <c r="Z17" s="9"/>
      <c r="AA17" s="9"/>
      <c r="AB17" s="9"/>
      <c r="AC17" s="9">
        <v>-96</v>
      </c>
      <c r="AD17" s="11">
        <f>AD18+AD19</f>
        <v>2404.1</v>
      </c>
      <c r="AE17" s="11">
        <f t="shared" ref="AE17:AU17" si="6">AE18+AE19</f>
        <v>0</v>
      </c>
      <c r="AF17" s="11">
        <f t="shared" si="6"/>
        <v>0</v>
      </c>
      <c r="AG17" s="11">
        <f t="shared" si="6"/>
        <v>0</v>
      </c>
      <c r="AH17" s="11">
        <f t="shared" si="6"/>
        <v>2500.1999999999998</v>
      </c>
      <c r="AI17" s="11">
        <f t="shared" si="6"/>
        <v>0</v>
      </c>
      <c r="AJ17" s="11">
        <f t="shared" si="6"/>
        <v>0</v>
      </c>
      <c r="AK17" s="11">
        <f t="shared" si="6"/>
        <v>0</v>
      </c>
      <c r="AL17" s="11">
        <f t="shared" si="6"/>
        <v>2500.1999999999998</v>
      </c>
      <c r="AM17" s="11">
        <f t="shared" si="6"/>
        <v>0</v>
      </c>
      <c r="AN17" s="11">
        <f t="shared" si="6"/>
        <v>0</v>
      </c>
      <c r="AO17" s="11">
        <f t="shared" si="6"/>
        <v>0</v>
      </c>
      <c r="AP17" s="11">
        <f t="shared" si="6"/>
        <v>0</v>
      </c>
      <c r="AQ17" s="11">
        <f t="shared" si="6"/>
        <v>0</v>
      </c>
      <c r="AR17" s="11">
        <f t="shared" si="6"/>
        <v>0</v>
      </c>
      <c r="AS17" s="11">
        <f t="shared" si="6"/>
        <v>0</v>
      </c>
      <c r="AT17" s="11">
        <f t="shared" si="6"/>
        <v>0</v>
      </c>
      <c r="AU17" s="11">
        <f t="shared" si="6"/>
        <v>2322</v>
      </c>
      <c r="AV17" s="11">
        <f t="shared" si="2"/>
        <v>96.585000623934107</v>
      </c>
      <c r="AX17" s="10"/>
    </row>
    <row r="18" spans="1:50" ht="42" customHeight="1" x14ac:dyDescent="0.25">
      <c r="A18" s="6" t="s">
        <v>31</v>
      </c>
      <c r="B18" s="7" t="s">
        <v>29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 t="s">
        <v>30</v>
      </c>
      <c r="R18" s="7" t="s">
        <v>32</v>
      </c>
      <c r="S18" s="7" t="s">
        <v>33</v>
      </c>
      <c r="T18" s="9">
        <v>2450.1</v>
      </c>
      <c r="U18" s="9"/>
      <c r="V18" s="9"/>
      <c r="W18" s="9"/>
      <c r="X18" s="9">
        <v>2450.1</v>
      </c>
      <c r="Y18" s="9">
        <v>-55.5</v>
      </c>
      <c r="Z18" s="9"/>
      <c r="AA18" s="9"/>
      <c r="AB18" s="9"/>
      <c r="AC18" s="9">
        <v>-55.5</v>
      </c>
      <c r="AD18" s="11">
        <v>2394.6</v>
      </c>
      <c r="AE18" s="23"/>
      <c r="AF18" s="23"/>
      <c r="AG18" s="23"/>
      <c r="AH18" s="23">
        <v>2450.1999999999998</v>
      </c>
      <c r="AI18" s="23"/>
      <c r="AJ18" s="23"/>
      <c r="AK18" s="23"/>
      <c r="AL18" s="23">
        <v>2450.1999999999998</v>
      </c>
      <c r="AM18" s="23"/>
      <c r="AN18" s="23"/>
      <c r="AO18" s="23"/>
      <c r="AP18" s="23"/>
      <c r="AQ18" s="23"/>
      <c r="AR18" s="23"/>
      <c r="AS18" s="23"/>
      <c r="AT18" s="23"/>
      <c r="AU18" s="11">
        <v>2312.5</v>
      </c>
      <c r="AV18" s="11">
        <f t="shared" si="2"/>
        <v>96.571452434644627</v>
      </c>
    </row>
    <row r="19" spans="1:50" ht="29.25" customHeight="1" x14ac:dyDescent="0.25">
      <c r="A19" s="6" t="s">
        <v>34</v>
      </c>
      <c r="B19" s="7" t="s">
        <v>29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 t="s">
        <v>30</v>
      </c>
      <c r="R19" s="7" t="s">
        <v>35</v>
      </c>
      <c r="S19" s="7" t="s">
        <v>36</v>
      </c>
      <c r="T19" s="9">
        <v>50</v>
      </c>
      <c r="U19" s="9"/>
      <c r="V19" s="9"/>
      <c r="W19" s="9"/>
      <c r="X19" s="9">
        <v>50</v>
      </c>
      <c r="Y19" s="9">
        <v>-40.5</v>
      </c>
      <c r="Z19" s="9"/>
      <c r="AA19" s="9"/>
      <c r="AB19" s="9"/>
      <c r="AC19" s="9">
        <v>-40.5</v>
      </c>
      <c r="AD19" s="11">
        <v>9.5</v>
      </c>
      <c r="AE19" s="23"/>
      <c r="AF19" s="23"/>
      <c r="AG19" s="23"/>
      <c r="AH19" s="23">
        <v>50</v>
      </c>
      <c r="AI19" s="23"/>
      <c r="AJ19" s="23"/>
      <c r="AK19" s="23"/>
      <c r="AL19" s="23">
        <v>50</v>
      </c>
      <c r="AM19" s="23"/>
      <c r="AN19" s="23"/>
      <c r="AO19" s="23"/>
      <c r="AP19" s="23"/>
      <c r="AQ19" s="23"/>
      <c r="AR19" s="23"/>
      <c r="AS19" s="23"/>
      <c r="AT19" s="23"/>
      <c r="AU19" s="11">
        <v>9.5</v>
      </c>
      <c r="AV19" s="11">
        <f t="shared" si="2"/>
        <v>100</v>
      </c>
    </row>
    <row r="20" spans="1:50" ht="15.75" x14ac:dyDescent="0.25">
      <c r="A20" s="6" t="s">
        <v>37</v>
      </c>
      <c r="B20" s="7" t="s">
        <v>29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 t="s">
        <v>38</v>
      </c>
      <c r="R20" s="7"/>
      <c r="S20" s="7"/>
      <c r="T20" s="9">
        <v>112.8</v>
      </c>
      <c r="U20" s="9"/>
      <c r="V20" s="9"/>
      <c r="W20" s="9"/>
      <c r="X20" s="9">
        <v>112.8</v>
      </c>
      <c r="Y20" s="9">
        <v>-69.099999999999994</v>
      </c>
      <c r="Z20" s="9"/>
      <c r="AA20" s="9"/>
      <c r="AB20" s="9"/>
      <c r="AC20" s="9">
        <v>-69.099999999999994</v>
      </c>
      <c r="AD20" s="11">
        <v>43.7</v>
      </c>
      <c r="AE20" s="23"/>
      <c r="AF20" s="23"/>
      <c r="AG20" s="23"/>
      <c r="AH20" s="23">
        <v>112.8</v>
      </c>
      <c r="AI20" s="23"/>
      <c r="AJ20" s="23"/>
      <c r="AK20" s="23"/>
      <c r="AL20" s="23">
        <v>112.8</v>
      </c>
      <c r="AM20" s="23"/>
      <c r="AN20" s="23"/>
      <c r="AO20" s="23"/>
      <c r="AP20" s="23"/>
      <c r="AQ20" s="23"/>
      <c r="AR20" s="23"/>
      <c r="AS20" s="23"/>
      <c r="AT20" s="23"/>
      <c r="AU20" s="11">
        <v>43.7</v>
      </c>
      <c r="AV20" s="11">
        <f t="shared" si="2"/>
        <v>100</v>
      </c>
    </row>
    <row r="21" spans="1:50" ht="48" customHeight="1" x14ac:dyDescent="0.25">
      <c r="A21" s="6" t="s">
        <v>31</v>
      </c>
      <c r="B21" s="7" t="s">
        <v>29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 t="s">
        <v>38</v>
      </c>
      <c r="R21" s="7" t="s">
        <v>32</v>
      </c>
      <c r="S21" s="7" t="s">
        <v>33</v>
      </c>
      <c r="T21" s="9">
        <v>112.8</v>
      </c>
      <c r="U21" s="9"/>
      <c r="V21" s="9"/>
      <c r="W21" s="9"/>
      <c r="X21" s="9">
        <v>112.8</v>
      </c>
      <c r="Y21" s="9">
        <v>-69.099999999999994</v>
      </c>
      <c r="Z21" s="9"/>
      <c r="AA21" s="9"/>
      <c r="AB21" s="9"/>
      <c r="AC21" s="9">
        <v>-69.099999999999994</v>
      </c>
      <c r="AD21" s="11">
        <v>43.7</v>
      </c>
      <c r="AE21" s="23"/>
      <c r="AF21" s="23"/>
      <c r="AG21" s="23"/>
      <c r="AH21" s="23">
        <v>112.8</v>
      </c>
      <c r="AI21" s="23"/>
      <c r="AJ21" s="23"/>
      <c r="AK21" s="23"/>
      <c r="AL21" s="23">
        <v>112.8</v>
      </c>
      <c r="AM21" s="23"/>
      <c r="AN21" s="23"/>
      <c r="AO21" s="23"/>
      <c r="AP21" s="23"/>
      <c r="AQ21" s="23"/>
      <c r="AR21" s="23"/>
      <c r="AS21" s="23"/>
      <c r="AT21" s="23"/>
      <c r="AU21" s="11">
        <v>43.7</v>
      </c>
      <c r="AV21" s="11">
        <f t="shared" si="2"/>
        <v>100</v>
      </c>
    </row>
    <row r="22" spans="1:50" ht="31.5" customHeight="1" x14ac:dyDescent="0.25">
      <c r="A22" s="6" t="s">
        <v>28</v>
      </c>
      <c r="B22" s="7" t="s">
        <v>39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 t="s">
        <v>30</v>
      </c>
      <c r="R22" s="7"/>
      <c r="S22" s="7"/>
      <c r="T22" s="9">
        <v>300</v>
      </c>
      <c r="U22" s="9"/>
      <c r="V22" s="9"/>
      <c r="W22" s="9"/>
      <c r="X22" s="9">
        <v>300</v>
      </c>
      <c r="Y22" s="9">
        <v>1.8</v>
      </c>
      <c r="Z22" s="9"/>
      <c r="AA22" s="9"/>
      <c r="AB22" s="9"/>
      <c r="AC22" s="9">
        <v>1.8</v>
      </c>
      <c r="AD22" s="11">
        <v>301.8</v>
      </c>
      <c r="AE22" s="23"/>
      <c r="AF22" s="23"/>
      <c r="AG22" s="23"/>
      <c r="AH22" s="23">
        <v>300</v>
      </c>
      <c r="AI22" s="23"/>
      <c r="AJ22" s="23"/>
      <c r="AK22" s="23"/>
      <c r="AL22" s="23">
        <v>300</v>
      </c>
      <c r="AM22" s="23"/>
      <c r="AN22" s="23"/>
      <c r="AO22" s="23"/>
      <c r="AP22" s="23"/>
      <c r="AQ22" s="23"/>
      <c r="AR22" s="23"/>
      <c r="AS22" s="23"/>
      <c r="AT22" s="23"/>
      <c r="AU22" s="11">
        <v>301.8</v>
      </c>
      <c r="AV22" s="11">
        <f t="shared" si="2"/>
        <v>100</v>
      </c>
    </row>
    <row r="23" spans="1:50" ht="45.75" customHeight="1" x14ac:dyDescent="0.25">
      <c r="A23" s="6" t="s">
        <v>31</v>
      </c>
      <c r="B23" s="7" t="s">
        <v>39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 t="s">
        <v>30</v>
      </c>
      <c r="R23" s="7" t="s">
        <v>32</v>
      </c>
      <c r="S23" s="7" t="s">
        <v>33</v>
      </c>
      <c r="T23" s="9">
        <v>300</v>
      </c>
      <c r="U23" s="9"/>
      <c r="V23" s="9"/>
      <c r="W23" s="9"/>
      <c r="X23" s="9">
        <v>300</v>
      </c>
      <c r="Y23" s="9">
        <v>1.8</v>
      </c>
      <c r="Z23" s="9"/>
      <c r="AA23" s="9"/>
      <c r="AB23" s="9"/>
      <c r="AC23" s="9">
        <v>1.8</v>
      </c>
      <c r="AD23" s="11">
        <v>301.8</v>
      </c>
      <c r="AE23" s="23"/>
      <c r="AF23" s="23"/>
      <c r="AG23" s="23"/>
      <c r="AH23" s="23">
        <v>300</v>
      </c>
      <c r="AI23" s="23"/>
      <c r="AJ23" s="23"/>
      <c r="AK23" s="23"/>
      <c r="AL23" s="23">
        <v>300</v>
      </c>
      <c r="AM23" s="23"/>
      <c r="AN23" s="23"/>
      <c r="AO23" s="23"/>
      <c r="AP23" s="23"/>
      <c r="AQ23" s="23"/>
      <c r="AR23" s="23"/>
      <c r="AS23" s="23"/>
      <c r="AT23" s="23"/>
      <c r="AU23" s="11">
        <v>301.8</v>
      </c>
      <c r="AV23" s="11">
        <f t="shared" si="2"/>
        <v>100</v>
      </c>
    </row>
    <row r="24" spans="1:50" ht="33.75" customHeight="1" x14ac:dyDescent="0.25">
      <c r="A24" s="6" t="s">
        <v>28</v>
      </c>
      <c r="B24" s="7" t="s">
        <v>40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 t="s">
        <v>30</v>
      </c>
      <c r="R24" s="7"/>
      <c r="S24" s="7"/>
      <c r="T24" s="9">
        <v>7.1</v>
      </c>
      <c r="U24" s="9"/>
      <c r="V24" s="9"/>
      <c r="W24" s="9"/>
      <c r="X24" s="9">
        <v>7.1</v>
      </c>
      <c r="Y24" s="9">
        <v>-0.1</v>
      </c>
      <c r="Z24" s="9"/>
      <c r="AA24" s="9">
        <v>7</v>
      </c>
      <c r="AB24" s="9"/>
      <c r="AC24" s="9">
        <v>-7.1</v>
      </c>
      <c r="AD24" s="11">
        <v>7</v>
      </c>
      <c r="AE24" s="23"/>
      <c r="AF24" s="23">
        <v>7</v>
      </c>
      <c r="AG24" s="23"/>
      <c r="AH24" s="23">
        <v>7</v>
      </c>
      <c r="AI24" s="23"/>
      <c r="AJ24" s="23"/>
      <c r="AK24" s="23"/>
      <c r="AL24" s="23">
        <v>7</v>
      </c>
      <c r="AM24" s="23"/>
      <c r="AN24" s="23"/>
      <c r="AO24" s="23">
        <v>7</v>
      </c>
      <c r="AP24" s="23"/>
      <c r="AQ24" s="23">
        <v>-7</v>
      </c>
      <c r="AR24" s="23"/>
      <c r="AS24" s="23">
        <v>7</v>
      </c>
      <c r="AT24" s="23"/>
      <c r="AU24" s="11">
        <v>7</v>
      </c>
      <c r="AV24" s="11">
        <f t="shared" si="2"/>
        <v>99.999999999999986</v>
      </c>
    </row>
    <row r="25" spans="1:50" ht="38.25" x14ac:dyDescent="0.25">
      <c r="A25" s="6" t="s">
        <v>31</v>
      </c>
      <c r="B25" s="7" t="s">
        <v>40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 t="s">
        <v>30</v>
      </c>
      <c r="R25" s="7" t="s">
        <v>32</v>
      </c>
      <c r="S25" s="7" t="s">
        <v>33</v>
      </c>
      <c r="T25" s="9">
        <v>7.1</v>
      </c>
      <c r="U25" s="9"/>
      <c r="V25" s="9"/>
      <c r="W25" s="9"/>
      <c r="X25" s="9">
        <v>7.1</v>
      </c>
      <c r="Y25" s="9">
        <v>-0.1</v>
      </c>
      <c r="Z25" s="9"/>
      <c r="AA25" s="9">
        <v>7</v>
      </c>
      <c r="AB25" s="9"/>
      <c r="AC25" s="9">
        <v>-7.1</v>
      </c>
      <c r="AD25" s="11">
        <v>7</v>
      </c>
      <c r="AE25" s="23"/>
      <c r="AF25" s="23">
        <v>7</v>
      </c>
      <c r="AG25" s="23"/>
      <c r="AH25" s="23">
        <v>7</v>
      </c>
      <c r="AI25" s="23"/>
      <c r="AJ25" s="23"/>
      <c r="AK25" s="23"/>
      <c r="AL25" s="23">
        <v>7</v>
      </c>
      <c r="AM25" s="23"/>
      <c r="AN25" s="23"/>
      <c r="AO25" s="23">
        <v>7</v>
      </c>
      <c r="AP25" s="23"/>
      <c r="AQ25" s="23">
        <v>-7</v>
      </c>
      <c r="AR25" s="23"/>
      <c r="AS25" s="23">
        <v>7</v>
      </c>
      <c r="AT25" s="23"/>
      <c r="AU25" s="11">
        <v>7</v>
      </c>
      <c r="AV25" s="11">
        <f t="shared" si="2"/>
        <v>99.999999999999986</v>
      </c>
    </row>
    <row r="26" spans="1:50" ht="25.5" x14ac:dyDescent="0.25">
      <c r="A26" s="6" t="s">
        <v>41</v>
      </c>
      <c r="B26" s="7" t="s">
        <v>42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  <c r="R26" s="7"/>
      <c r="S26" s="7"/>
      <c r="T26" s="9">
        <v>16020</v>
      </c>
      <c r="U26" s="9"/>
      <c r="V26" s="9"/>
      <c r="W26" s="9"/>
      <c r="X26" s="9">
        <v>16020</v>
      </c>
      <c r="Y26" s="9">
        <v>-50.7</v>
      </c>
      <c r="Z26" s="9"/>
      <c r="AA26" s="9"/>
      <c r="AB26" s="9"/>
      <c r="AC26" s="9">
        <v>-50.7</v>
      </c>
      <c r="AD26" s="11">
        <v>15969.3</v>
      </c>
      <c r="AE26" s="23"/>
      <c r="AF26" s="23"/>
      <c r="AG26" s="23"/>
      <c r="AH26" s="23">
        <v>16020</v>
      </c>
      <c r="AI26" s="23"/>
      <c r="AJ26" s="23"/>
      <c r="AK26" s="23"/>
      <c r="AL26" s="23">
        <v>16020</v>
      </c>
      <c r="AM26" s="23"/>
      <c r="AN26" s="23"/>
      <c r="AO26" s="23"/>
      <c r="AP26" s="23"/>
      <c r="AQ26" s="23"/>
      <c r="AR26" s="23"/>
      <c r="AS26" s="23"/>
      <c r="AT26" s="23"/>
      <c r="AU26" s="11">
        <v>15969.3</v>
      </c>
      <c r="AV26" s="11">
        <f t="shared" si="2"/>
        <v>100</v>
      </c>
    </row>
    <row r="27" spans="1:50" ht="25.5" x14ac:dyDescent="0.25">
      <c r="A27" s="6" t="s">
        <v>43</v>
      </c>
      <c r="B27" s="7" t="s">
        <v>44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  <c r="R27" s="7"/>
      <c r="S27" s="7"/>
      <c r="T27" s="9">
        <v>13660</v>
      </c>
      <c r="U27" s="9"/>
      <c r="V27" s="9"/>
      <c r="W27" s="9"/>
      <c r="X27" s="9">
        <v>13660</v>
      </c>
      <c r="Y27" s="9">
        <v>339.9</v>
      </c>
      <c r="Z27" s="9"/>
      <c r="AA27" s="9"/>
      <c r="AB27" s="9"/>
      <c r="AC27" s="9">
        <v>339.9</v>
      </c>
      <c r="AD27" s="11">
        <v>13999.9</v>
      </c>
      <c r="AE27" s="23"/>
      <c r="AF27" s="23"/>
      <c r="AG27" s="23"/>
      <c r="AH27" s="23">
        <v>13660</v>
      </c>
      <c r="AI27" s="23"/>
      <c r="AJ27" s="23"/>
      <c r="AK27" s="23"/>
      <c r="AL27" s="23">
        <v>13660</v>
      </c>
      <c r="AM27" s="23"/>
      <c r="AN27" s="23"/>
      <c r="AO27" s="23"/>
      <c r="AP27" s="23"/>
      <c r="AQ27" s="23"/>
      <c r="AR27" s="23"/>
      <c r="AS27" s="23"/>
      <c r="AT27" s="23"/>
      <c r="AU27" s="11">
        <v>13999.9</v>
      </c>
      <c r="AV27" s="11">
        <f t="shared" si="2"/>
        <v>100</v>
      </c>
    </row>
    <row r="28" spans="1:50" ht="57" customHeight="1" x14ac:dyDescent="0.25">
      <c r="A28" s="6" t="s">
        <v>45</v>
      </c>
      <c r="B28" s="7" t="s">
        <v>46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 t="s">
        <v>47</v>
      </c>
      <c r="R28" s="7"/>
      <c r="S28" s="7"/>
      <c r="T28" s="9">
        <v>11590</v>
      </c>
      <c r="U28" s="9"/>
      <c r="V28" s="9"/>
      <c r="W28" s="9"/>
      <c r="X28" s="9">
        <v>11590</v>
      </c>
      <c r="Y28" s="9">
        <v>216.9</v>
      </c>
      <c r="Z28" s="9"/>
      <c r="AA28" s="9"/>
      <c r="AB28" s="9"/>
      <c r="AC28" s="9">
        <v>216.9</v>
      </c>
      <c r="AD28" s="11">
        <v>11806.9</v>
      </c>
      <c r="AE28" s="23"/>
      <c r="AF28" s="23"/>
      <c r="AG28" s="23"/>
      <c r="AH28" s="23">
        <v>11590</v>
      </c>
      <c r="AI28" s="23"/>
      <c r="AJ28" s="23"/>
      <c r="AK28" s="23"/>
      <c r="AL28" s="23">
        <v>11590</v>
      </c>
      <c r="AM28" s="23"/>
      <c r="AN28" s="23"/>
      <c r="AO28" s="23"/>
      <c r="AP28" s="23"/>
      <c r="AQ28" s="23"/>
      <c r="AR28" s="23"/>
      <c r="AS28" s="23"/>
      <c r="AT28" s="23"/>
      <c r="AU28" s="11">
        <v>11806.9</v>
      </c>
      <c r="AV28" s="11">
        <f t="shared" si="2"/>
        <v>100</v>
      </c>
    </row>
    <row r="29" spans="1:50" ht="46.5" customHeight="1" x14ac:dyDescent="0.25">
      <c r="A29" s="6" t="s">
        <v>31</v>
      </c>
      <c r="B29" s="7" t="s">
        <v>46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 t="s">
        <v>47</v>
      </c>
      <c r="R29" s="7" t="s">
        <v>32</v>
      </c>
      <c r="S29" s="7" t="s">
        <v>33</v>
      </c>
      <c r="T29" s="9">
        <v>11590</v>
      </c>
      <c r="U29" s="9"/>
      <c r="V29" s="9"/>
      <c r="W29" s="9"/>
      <c r="X29" s="9">
        <v>11590</v>
      </c>
      <c r="Y29" s="9">
        <v>216.9</v>
      </c>
      <c r="Z29" s="9"/>
      <c r="AA29" s="9"/>
      <c r="AB29" s="9"/>
      <c r="AC29" s="9">
        <v>216.9</v>
      </c>
      <c r="AD29" s="11">
        <v>11806.9</v>
      </c>
      <c r="AE29" s="23"/>
      <c r="AF29" s="23"/>
      <c r="AG29" s="23"/>
      <c r="AH29" s="23">
        <v>11590</v>
      </c>
      <c r="AI29" s="23"/>
      <c r="AJ29" s="23"/>
      <c r="AK29" s="23"/>
      <c r="AL29" s="23">
        <v>11590</v>
      </c>
      <c r="AM29" s="23"/>
      <c r="AN29" s="23"/>
      <c r="AO29" s="23"/>
      <c r="AP29" s="23"/>
      <c r="AQ29" s="23"/>
      <c r="AR29" s="23"/>
      <c r="AS29" s="23"/>
      <c r="AT29" s="23"/>
      <c r="AU29" s="11">
        <v>11806.9</v>
      </c>
      <c r="AV29" s="11">
        <f t="shared" si="2"/>
        <v>100</v>
      </c>
    </row>
    <row r="30" spans="1:50" ht="63" customHeight="1" x14ac:dyDescent="0.25">
      <c r="A30" s="6" t="s">
        <v>45</v>
      </c>
      <c r="B30" s="7" t="s">
        <v>48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 t="s">
        <v>47</v>
      </c>
      <c r="R30" s="7"/>
      <c r="S30" s="7"/>
      <c r="T30" s="9">
        <v>2070</v>
      </c>
      <c r="U30" s="9"/>
      <c r="V30" s="9"/>
      <c r="W30" s="9"/>
      <c r="X30" s="9">
        <v>2070</v>
      </c>
      <c r="Y30" s="9">
        <v>123</v>
      </c>
      <c r="Z30" s="9"/>
      <c r="AA30" s="9"/>
      <c r="AB30" s="9"/>
      <c r="AC30" s="9">
        <v>123</v>
      </c>
      <c r="AD30" s="11">
        <v>2193</v>
      </c>
      <c r="AE30" s="23"/>
      <c r="AF30" s="23"/>
      <c r="AG30" s="23"/>
      <c r="AH30" s="23">
        <v>2070</v>
      </c>
      <c r="AI30" s="23"/>
      <c r="AJ30" s="23"/>
      <c r="AK30" s="23"/>
      <c r="AL30" s="23">
        <v>2070</v>
      </c>
      <c r="AM30" s="23"/>
      <c r="AN30" s="23"/>
      <c r="AO30" s="23"/>
      <c r="AP30" s="23"/>
      <c r="AQ30" s="23"/>
      <c r="AR30" s="23"/>
      <c r="AS30" s="23"/>
      <c r="AT30" s="23"/>
      <c r="AU30" s="11">
        <v>2193</v>
      </c>
      <c r="AV30" s="11">
        <f t="shared" si="2"/>
        <v>100</v>
      </c>
    </row>
    <row r="31" spans="1:50" ht="45" customHeight="1" x14ac:dyDescent="0.25">
      <c r="A31" s="6" t="s">
        <v>31</v>
      </c>
      <c r="B31" s="7" t="s">
        <v>48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 t="s">
        <v>47</v>
      </c>
      <c r="R31" s="7" t="s">
        <v>32</v>
      </c>
      <c r="S31" s="7" t="s">
        <v>33</v>
      </c>
      <c r="T31" s="9">
        <v>2070</v>
      </c>
      <c r="U31" s="9"/>
      <c r="V31" s="9"/>
      <c r="W31" s="9"/>
      <c r="X31" s="9">
        <v>2070</v>
      </c>
      <c r="Y31" s="9">
        <v>123</v>
      </c>
      <c r="Z31" s="9"/>
      <c r="AA31" s="9"/>
      <c r="AB31" s="9"/>
      <c r="AC31" s="9">
        <v>123</v>
      </c>
      <c r="AD31" s="11">
        <v>2193</v>
      </c>
      <c r="AE31" s="23"/>
      <c r="AF31" s="23"/>
      <c r="AG31" s="23"/>
      <c r="AH31" s="23">
        <v>2070</v>
      </c>
      <c r="AI31" s="23"/>
      <c r="AJ31" s="23"/>
      <c r="AK31" s="23"/>
      <c r="AL31" s="23">
        <v>2070</v>
      </c>
      <c r="AM31" s="23"/>
      <c r="AN31" s="23"/>
      <c r="AO31" s="23"/>
      <c r="AP31" s="23"/>
      <c r="AQ31" s="23"/>
      <c r="AR31" s="23"/>
      <c r="AS31" s="23"/>
      <c r="AT31" s="23"/>
      <c r="AU31" s="11">
        <v>2193</v>
      </c>
      <c r="AV31" s="11">
        <f t="shared" si="2"/>
        <v>100</v>
      </c>
    </row>
    <row r="32" spans="1:50" ht="35.25" customHeight="1" x14ac:dyDescent="0.25">
      <c r="A32" s="6" t="s">
        <v>49</v>
      </c>
      <c r="B32" s="7" t="s">
        <v>50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  <c r="R32" s="7"/>
      <c r="S32" s="7"/>
      <c r="T32" s="9">
        <v>2360</v>
      </c>
      <c r="U32" s="9"/>
      <c r="V32" s="9"/>
      <c r="W32" s="9"/>
      <c r="X32" s="9">
        <v>2360</v>
      </c>
      <c r="Y32" s="9">
        <v>-390.6</v>
      </c>
      <c r="Z32" s="9"/>
      <c r="AA32" s="9"/>
      <c r="AB32" s="9"/>
      <c r="AC32" s="9">
        <v>-390.6</v>
      </c>
      <c r="AD32" s="11">
        <v>1969.4</v>
      </c>
      <c r="AE32" s="23"/>
      <c r="AF32" s="23"/>
      <c r="AG32" s="23"/>
      <c r="AH32" s="23">
        <v>2360</v>
      </c>
      <c r="AI32" s="23"/>
      <c r="AJ32" s="23"/>
      <c r="AK32" s="23"/>
      <c r="AL32" s="23">
        <v>2360</v>
      </c>
      <c r="AM32" s="23"/>
      <c r="AN32" s="23"/>
      <c r="AO32" s="23"/>
      <c r="AP32" s="23"/>
      <c r="AQ32" s="23"/>
      <c r="AR32" s="23"/>
      <c r="AS32" s="23"/>
      <c r="AT32" s="23"/>
      <c r="AU32" s="11">
        <v>1969.4</v>
      </c>
      <c r="AV32" s="11">
        <f t="shared" si="2"/>
        <v>99.999999999999986</v>
      </c>
    </row>
    <row r="33" spans="1:48" ht="66.75" customHeight="1" x14ac:dyDescent="0.25">
      <c r="A33" s="6" t="s">
        <v>45</v>
      </c>
      <c r="B33" s="7" t="s">
        <v>51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 t="s">
        <v>47</v>
      </c>
      <c r="R33" s="7"/>
      <c r="S33" s="7"/>
      <c r="T33" s="9">
        <v>1960</v>
      </c>
      <c r="U33" s="9"/>
      <c r="V33" s="9"/>
      <c r="W33" s="9"/>
      <c r="X33" s="9">
        <v>1960</v>
      </c>
      <c r="Y33" s="9">
        <v>9.4</v>
      </c>
      <c r="Z33" s="9"/>
      <c r="AA33" s="9"/>
      <c r="AB33" s="9"/>
      <c r="AC33" s="9">
        <v>9.4</v>
      </c>
      <c r="AD33" s="11">
        <v>1969.4</v>
      </c>
      <c r="AE33" s="23"/>
      <c r="AF33" s="23"/>
      <c r="AG33" s="23"/>
      <c r="AH33" s="23">
        <v>1960</v>
      </c>
      <c r="AI33" s="23"/>
      <c r="AJ33" s="23"/>
      <c r="AK33" s="23"/>
      <c r="AL33" s="23">
        <v>1960</v>
      </c>
      <c r="AM33" s="23"/>
      <c r="AN33" s="23"/>
      <c r="AO33" s="23"/>
      <c r="AP33" s="23"/>
      <c r="AQ33" s="23"/>
      <c r="AR33" s="23"/>
      <c r="AS33" s="23"/>
      <c r="AT33" s="23"/>
      <c r="AU33" s="11">
        <v>1969.4</v>
      </c>
      <c r="AV33" s="11">
        <f t="shared" si="2"/>
        <v>99.999999999999986</v>
      </c>
    </row>
    <row r="34" spans="1:48" ht="38.25" x14ac:dyDescent="0.25">
      <c r="A34" s="6" t="s">
        <v>31</v>
      </c>
      <c r="B34" s="7" t="s">
        <v>51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 t="s">
        <v>47</v>
      </c>
      <c r="R34" s="7" t="s">
        <v>32</v>
      </c>
      <c r="S34" s="7" t="s">
        <v>33</v>
      </c>
      <c r="T34" s="9">
        <v>1960</v>
      </c>
      <c r="U34" s="9"/>
      <c r="V34" s="9"/>
      <c r="W34" s="9"/>
      <c r="X34" s="9">
        <v>1960</v>
      </c>
      <c r="Y34" s="9">
        <v>9.4</v>
      </c>
      <c r="Z34" s="9"/>
      <c r="AA34" s="9"/>
      <c r="AB34" s="9"/>
      <c r="AC34" s="9">
        <v>9.4</v>
      </c>
      <c r="AD34" s="11">
        <v>1969.4</v>
      </c>
      <c r="AE34" s="23"/>
      <c r="AF34" s="23"/>
      <c r="AG34" s="23"/>
      <c r="AH34" s="23">
        <v>1960</v>
      </c>
      <c r="AI34" s="23"/>
      <c r="AJ34" s="23"/>
      <c r="AK34" s="23"/>
      <c r="AL34" s="23">
        <v>1960</v>
      </c>
      <c r="AM34" s="23"/>
      <c r="AN34" s="23"/>
      <c r="AO34" s="23"/>
      <c r="AP34" s="23"/>
      <c r="AQ34" s="23"/>
      <c r="AR34" s="23"/>
      <c r="AS34" s="23"/>
      <c r="AT34" s="23"/>
      <c r="AU34" s="11">
        <v>1969.4</v>
      </c>
      <c r="AV34" s="11">
        <f t="shared" si="2"/>
        <v>99.999999999999986</v>
      </c>
    </row>
    <row r="35" spans="1:48" ht="15" x14ac:dyDescent="0.25">
      <c r="A35" s="6" t="s">
        <v>53</v>
      </c>
      <c r="B35" s="7" t="s">
        <v>54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  <c r="R35" s="7"/>
      <c r="S35" s="7"/>
      <c r="T35" s="9">
        <v>1876.9</v>
      </c>
      <c r="U35" s="9">
        <v>594.70000000000005</v>
      </c>
      <c r="V35" s="9"/>
      <c r="W35" s="9"/>
      <c r="X35" s="9">
        <v>1282.2</v>
      </c>
      <c r="Y35" s="9">
        <v>-10</v>
      </c>
      <c r="Z35" s="9">
        <v>4.5</v>
      </c>
      <c r="AA35" s="9"/>
      <c r="AB35" s="9"/>
      <c r="AC35" s="9">
        <v>-14.5</v>
      </c>
      <c r="AD35" s="11">
        <f>AD36</f>
        <v>1866.8000000000002</v>
      </c>
      <c r="AE35" s="11">
        <f t="shared" ref="AE35:AU35" si="7">AE36</f>
        <v>1515.9</v>
      </c>
      <c r="AF35" s="11">
        <f t="shared" si="7"/>
        <v>916.7</v>
      </c>
      <c r="AG35" s="11">
        <f t="shared" si="7"/>
        <v>916.7</v>
      </c>
      <c r="AH35" s="11">
        <f t="shared" si="7"/>
        <v>1720.6000000000001</v>
      </c>
      <c r="AI35" s="11">
        <f t="shared" si="7"/>
        <v>1511.4</v>
      </c>
      <c r="AJ35" s="11">
        <f t="shared" si="7"/>
        <v>916.7</v>
      </c>
      <c r="AK35" s="11">
        <f t="shared" si="7"/>
        <v>916.7</v>
      </c>
      <c r="AL35" s="11">
        <f t="shared" si="7"/>
        <v>1125.9000000000001</v>
      </c>
      <c r="AM35" s="11">
        <f t="shared" si="7"/>
        <v>921.1</v>
      </c>
      <c r="AN35" s="11">
        <f t="shared" si="7"/>
        <v>921.1</v>
      </c>
      <c r="AO35" s="11">
        <f t="shared" si="7"/>
        <v>916.7</v>
      </c>
      <c r="AP35" s="11">
        <f t="shared" si="7"/>
        <v>916.7</v>
      </c>
      <c r="AQ35" s="11">
        <f t="shared" si="7"/>
        <v>916.7</v>
      </c>
      <c r="AR35" s="11">
        <f t="shared" si="7"/>
        <v>1536.5</v>
      </c>
      <c r="AS35" s="11">
        <f t="shared" si="7"/>
        <v>916.7</v>
      </c>
      <c r="AT35" s="11">
        <f t="shared" si="7"/>
        <v>916.7</v>
      </c>
      <c r="AU35" s="11">
        <f t="shared" si="7"/>
        <v>1746</v>
      </c>
      <c r="AV35" s="11">
        <f t="shared" si="2"/>
        <v>93.529033640454244</v>
      </c>
    </row>
    <row r="36" spans="1:48" ht="15" x14ac:dyDescent="0.25">
      <c r="A36" s="6" t="s">
        <v>55</v>
      </c>
      <c r="B36" s="7" t="s">
        <v>56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  <c r="R36" s="7"/>
      <c r="S36" s="7"/>
      <c r="T36" s="9">
        <v>1876.9</v>
      </c>
      <c r="U36" s="9">
        <v>594.70000000000005</v>
      </c>
      <c r="V36" s="9"/>
      <c r="W36" s="9"/>
      <c r="X36" s="9">
        <v>1282.2</v>
      </c>
      <c r="Y36" s="9">
        <v>-10</v>
      </c>
      <c r="Z36" s="9">
        <v>4.5</v>
      </c>
      <c r="AA36" s="9"/>
      <c r="AB36" s="9"/>
      <c r="AC36" s="9">
        <v>-14.5</v>
      </c>
      <c r="AD36" s="11">
        <f>AD37+AD50</f>
        <v>1866.8000000000002</v>
      </c>
      <c r="AE36" s="11">
        <f t="shared" ref="AE36:AU36" si="8">AE37+AE50</f>
        <v>1515.9</v>
      </c>
      <c r="AF36" s="11">
        <f t="shared" si="8"/>
        <v>916.7</v>
      </c>
      <c r="AG36" s="11">
        <f t="shared" si="8"/>
        <v>916.7</v>
      </c>
      <c r="AH36" s="11">
        <f t="shared" si="8"/>
        <v>1720.6000000000001</v>
      </c>
      <c r="AI36" s="11">
        <f t="shared" si="8"/>
        <v>1511.4</v>
      </c>
      <c r="AJ36" s="11">
        <f t="shared" si="8"/>
        <v>916.7</v>
      </c>
      <c r="AK36" s="11">
        <f t="shared" si="8"/>
        <v>916.7</v>
      </c>
      <c r="AL36" s="11">
        <f t="shared" si="8"/>
        <v>1125.9000000000001</v>
      </c>
      <c r="AM36" s="11">
        <f t="shared" si="8"/>
        <v>921.1</v>
      </c>
      <c r="AN36" s="11">
        <f t="shared" si="8"/>
        <v>921.1</v>
      </c>
      <c r="AO36" s="11">
        <f t="shared" si="8"/>
        <v>916.7</v>
      </c>
      <c r="AP36" s="11">
        <f t="shared" si="8"/>
        <v>916.7</v>
      </c>
      <c r="AQ36" s="11">
        <f t="shared" si="8"/>
        <v>916.7</v>
      </c>
      <c r="AR36" s="11">
        <f t="shared" si="8"/>
        <v>1536.5</v>
      </c>
      <c r="AS36" s="11">
        <f t="shared" si="8"/>
        <v>916.7</v>
      </c>
      <c r="AT36" s="11">
        <f t="shared" si="8"/>
        <v>916.7</v>
      </c>
      <c r="AU36" s="11">
        <f t="shared" si="8"/>
        <v>1746</v>
      </c>
      <c r="AV36" s="11">
        <f t="shared" si="2"/>
        <v>93.529033640454244</v>
      </c>
    </row>
    <row r="37" spans="1:48" ht="15" x14ac:dyDescent="0.25">
      <c r="A37" s="6" t="s">
        <v>57</v>
      </c>
      <c r="B37" s="7" t="s">
        <v>58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  <c r="R37" s="7"/>
      <c r="S37" s="7"/>
      <c r="T37" s="9">
        <v>916.7</v>
      </c>
      <c r="U37" s="9"/>
      <c r="V37" s="9"/>
      <c r="W37" s="9"/>
      <c r="X37" s="9">
        <v>916.7</v>
      </c>
      <c r="Y37" s="9"/>
      <c r="Z37" s="9"/>
      <c r="AA37" s="9"/>
      <c r="AB37" s="9"/>
      <c r="AC37" s="9"/>
      <c r="AD37" s="11">
        <v>916.7</v>
      </c>
      <c r="AE37" s="11">
        <v>916.7</v>
      </c>
      <c r="AF37" s="11">
        <v>916.7</v>
      </c>
      <c r="AG37" s="11">
        <v>916.7</v>
      </c>
      <c r="AH37" s="11">
        <v>916.7</v>
      </c>
      <c r="AI37" s="11">
        <v>916.7</v>
      </c>
      <c r="AJ37" s="11">
        <v>916.7</v>
      </c>
      <c r="AK37" s="11">
        <v>916.7</v>
      </c>
      <c r="AL37" s="11">
        <v>916.7</v>
      </c>
      <c r="AM37" s="11">
        <v>916.7</v>
      </c>
      <c r="AN37" s="11">
        <v>916.7</v>
      </c>
      <c r="AO37" s="11">
        <v>916.7</v>
      </c>
      <c r="AP37" s="11">
        <v>916.7</v>
      </c>
      <c r="AQ37" s="11">
        <v>916.7</v>
      </c>
      <c r="AR37" s="11">
        <v>916.7</v>
      </c>
      <c r="AS37" s="11">
        <v>916.7</v>
      </c>
      <c r="AT37" s="11">
        <v>916.7</v>
      </c>
      <c r="AU37" s="11">
        <v>916.7</v>
      </c>
      <c r="AV37" s="11">
        <f t="shared" si="2"/>
        <v>100</v>
      </c>
    </row>
    <row r="38" spans="1:48" ht="15.75" x14ac:dyDescent="0.25">
      <c r="A38" s="6" t="s">
        <v>59</v>
      </c>
      <c r="B38" s="7" t="s">
        <v>60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 t="s">
        <v>61</v>
      </c>
      <c r="R38" s="7"/>
      <c r="S38" s="7"/>
      <c r="T38" s="9">
        <v>355.5</v>
      </c>
      <c r="U38" s="9"/>
      <c r="V38" s="9"/>
      <c r="W38" s="9"/>
      <c r="X38" s="9">
        <v>355.5</v>
      </c>
      <c r="Y38" s="9"/>
      <c r="Z38" s="9"/>
      <c r="AA38" s="9"/>
      <c r="AB38" s="9"/>
      <c r="AC38" s="9"/>
      <c r="AD38" s="11">
        <v>355.5</v>
      </c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11">
        <v>355.5</v>
      </c>
      <c r="AV38" s="11">
        <f t="shared" si="2"/>
        <v>100</v>
      </c>
    </row>
    <row r="39" spans="1:48" ht="15.75" x14ac:dyDescent="0.25">
      <c r="A39" s="6" t="s">
        <v>62</v>
      </c>
      <c r="B39" s="7" t="s">
        <v>60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 t="s">
        <v>61</v>
      </c>
      <c r="R39" s="7" t="s">
        <v>36</v>
      </c>
      <c r="S39" s="7" t="s">
        <v>32</v>
      </c>
      <c r="T39" s="9">
        <v>355.5</v>
      </c>
      <c r="U39" s="9"/>
      <c r="V39" s="9"/>
      <c r="W39" s="9"/>
      <c r="X39" s="9">
        <v>355.5</v>
      </c>
      <c r="Y39" s="9"/>
      <c r="Z39" s="9"/>
      <c r="AA39" s="9"/>
      <c r="AB39" s="9"/>
      <c r="AC39" s="9"/>
      <c r="AD39" s="11">
        <v>355.5</v>
      </c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11">
        <v>355.5</v>
      </c>
      <c r="AV39" s="11">
        <f t="shared" si="2"/>
        <v>100</v>
      </c>
    </row>
    <row r="40" spans="1:48" ht="15.75" x14ac:dyDescent="0.25">
      <c r="A40" s="6" t="s">
        <v>59</v>
      </c>
      <c r="B40" s="7" t="s">
        <v>63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 t="s">
        <v>61</v>
      </c>
      <c r="R40" s="7"/>
      <c r="S40" s="7"/>
      <c r="T40" s="9">
        <v>166.8</v>
      </c>
      <c r="U40" s="9"/>
      <c r="V40" s="9"/>
      <c r="W40" s="9"/>
      <c r="X40" s="9">
        <v>166.8</v>
      </c>
      <c r="Y40" s="9"/>
      <c r="Z40" s="9"/>
      <c r="AA40" s="9"/>
      <c r="AB40" s="9"/>
      <c r="AC40" s="9"/>
      <c r="AD40" s="11">
        <v>166.8</v>
      </c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11">
        <v>166.8</v>
      </c>
      <c r="AV40" s="11">
        <f t="shared" si="2"/>
        <v>100</v>
      </c>
    </row>
    <row r="41" spans="1:48" ht="31.5" customHeight="1" x14ac:dyDescent="0.25">
      <c r="A41" s="6" t="s">
        <v>64</v>
      </c>
      <c r="B41" s="7" t="s">
        <v>63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 t="s">
        <v>61</v>
      </c>
      <c r="R41" s="7" t="s">
        <v>32</v>
      </c>
      <c r="S41" s="7" t="s">
        <v>65</v>
      </c>
      <c r="T41" s="9">
        <v>166.8</v>
      </c>
      <c r="U41" s="9"/>
      <c r="V41" s="9"/>
      <c r="W41" s="9"/>
      <c r="X41" s="9">
        <v>166.8</v>
      </c>
      <c r="Y41" s="9"/>
      <c r="Z41" s="9"/>
      <c r="AA41" s="9"/>
      <c r="AB41" s="9"/>
      <c r="AC41" s="9"/>
      <c r="AD41" s="11">
        <v>166.8</v>
      </c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11">
        <v>166.8</v>
      </c>
      <c r="AV41" s="11">
        <f t="shared" si="2"/>
        <v>100</v>
      </c>
    </row>
    <row r="42" spans="1:48" ht="15.75" x14ac:dyDescent="0.25">
      <c r="A42" s="6" t="s">
        <v>59</v>
      </c>
      <c r="B42" s="7" t="s">
        <v>66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 t="s">
        <v>61</v>
      </c>
      <c r="R42" s="7"/>
      <c r="S42" s="7"/>
      <c r="T42" s="9">
        <v>67.599999999999994</v>
      </c>
      <c r="U42" s="9"/>
      <c r="V42" s="9"/>
      <c r="W42" s="9"/>
      <c r="X42" s="9">
        <v>67.599999999999994</v>
      </c>
      <c r="Y42" s="9"/>
      <c r="Z42" s="9"/>
      <c r="AA42" s="9"/>
      <c r="AB42" s="9"/>
      <c r="AC42" s="9"/>
      <c r="AD42" s="11">
        <v>67.599999999999994</v>
      </c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11">
        <v>67.599999999999994</v>
      </c>
      <c r="AV42" s="11">
        <f t="shared" si="2"/>
        <v>100</v>
      </c>
    </row>
    <row r="43" spans="1:48" ht="15.75" x14ac:dyDescent="0.25">
      <c r="A43" s="6" t="s">
        <v>62</v>
      </c>
      <c r="B43" s="7" t="s">
        <v>66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 t="s">
        <v>61</v>
      </c>
      <c r="R43" s="7" t="s">
        <v>36</v>
      </c>
      <c r="S43" s="7" t="s">
        <v>32</v>
      </c>
      <c r="T43" s="9">
        <v>67.599999999999994</v>
      </c>
      <c r="U43" s="9"/>
      <c r="V43" s="9"/>
      <c r="W43" s="9"/>
      <c r="X43" s="9">
        <v>67.599999999999994</v>
      </c>
      <c r="Y43" s="9"/>
      <c r="Z43" s="9"/>
      <c r="AA43" s="9"/>
      <c r="AB43" s="9"/>
      <c r="AC43" s="9"/>
      <c r="AD43" s="11">
        <v>67.599999999999994</v>
      </c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11">
        <v>67.599999999999994</v>
      </c>
      <c r="AV43" s="11">
        <f t="shared" si="2"/>
        <v>100</v>
      </c>
    </row>
    <row r="44" spans="1:48" ht="15.75" x14ac:dyDescent="0.25">
      <c r="A44" s="6" t="s">
        <v>59</v>
      </c>
      <c r="B44" s="7" t="s">
        <v>67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 t="s">
        <v>61</v>
      </c>
      <c r="R44" s="7"/>
      <c r="S44" s="7"/>
      <c r="T44" s="9">
        <v>60.8</v>
      </c>
      <c r="U44" s="9"/>
      <c r="V44" s="9"/>
      <c r="W44" s="9"/>
      <c r="X44" s="9">
        <v>60.8</v>
      </c>
      <c r="Y44" s="9"/>
      <c r="Z44" s="9"/>
      <c r="AA44" s="9"/>
      <c r="AB44" s="9"/>
      <c r="AC44" s="9"/>
      <c r="AD44" s="11">
        <v>60.8</v>
      </c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11">
        <v>60.8</v>
      </c>
      <c r="AV44" s="11">
        <f t="shared" si="2"/>
        <v>100</v>
      </c>
    </row>
    <row r="45" spans="1:48" ht="25.5" x14ac:dyDescent="0.25">
      <c r="A45" s="6" t="s">
        <v>64</v>
      </c>
      <c r="B45" s="7" t="s">
        <v>67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 t="s">
        <v>61</v>
      </c>
      <c r="R45" s="7" t="s">
        <v>32</v>
      </c>
      <c r="S45" s="7" t="s">
        <v>65</v>
      </c>
      <c r="T45" s="9">
        <v>60.8</v>
      </c>
      <c r="U45" s="9"/>
      <c r="V45" s="9"/>
      <c r="W45" s="9"/>
      <c r="X45" s="9">
        <v>60.8</v>
      </c>
      <c r="Y45" s="9"/>
      <c r="Z45" s="9"/>
      <c r="AA45" s="9"/>
      <c r="AB45" s="9"/>
      <c r="AC45" s="9"/>
      <c r="AD45" s="11">
        <v>60.8</v>
      </c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11">
        <v>60.8</v>
      </c>
      <c r="AV45" s="11">
        <f t="shared" si="2"/>
        <v>100</v>
      </c>
    </row>
    <row r="46" spans="1:48" ht="15.75" x14ac:dyDescent="0.25">
      <c r="A46" s="6" t="s">
        <v>59</v>
      </c>
      <c r="B46" s="7" t="s">
        <v>68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 t="s">
        <v>61</v>
      </c>
      <c r="R46" s="7"/>
      <c r="S46" s="7"/>
      <c r="T46" s="9">
        <v>121.2</v>
      </c>
      <c r="U46" s="9"/>
      <c r="V46" s="9"/>
      <c r="W46" s="9"/>
      <c r="X46" s="9">
        <v>121.2</v>
      </c>
      <c r="Y46" s="9"/>
      <c r="Z46" s="9"/>
      <c r="AA46" s="9"/>
      <c r="AB46" s="9"/>
      <c r="AC46" s="9"/>
      <c r="AD46" s="11">
        <v>121.2</v>
      </c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11">
        <v>121.2</v>
      </c>
      <c r="AV46" s="11">
        <f t="shared" si="2"/>
        <v>100</v>
      </c>
    </row>
    <row r="47" spans="1:48" ht="15.75" x14ac:dyDescent="0.25">
      <c r="A47" s="6" t="s">
        <v>69</v>
      </c>
      <c r="B47" s="7" t="s">
        <v>68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 t="s">
        <v>61</v>
      </c>
      <c r="R47" s="7" t="s">
        <v>36</v>
      </c>
      <c r="S47" s="7" t="s">
        <v>70</v>
      </c>
      <c r="T47" s="9">
        <v>121.2</v>
      </c>
      <c r="U47" s="9"/>
      <c r="V47" s="9"/>
      <c r="W47" s="9"/>
      <c r="X47" s="9">
        <v>121.2</v>
      </c>
      <c r="Y47" s="9"/>
      <c r="Z47" s="9"/>
      <c r="AA47" s="9"/>
      <c r="AB47" s="9"/>
      <c r="AC47" s="9"/>
      <c r="AD47" s="11">
        <v>121.2</v>
      </c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11">
        <v>121.2</v>
      </c>
      <c r="AV47" s="11">
        <f t="shared" si="2"/>
        <v>100</v>
      </c>
    </row>
    <row r="48" spans="1:48" ht="15.75" x14ac:dyDescent="0.25">
      <c r="A48" s="6" t="s">
        <v>59</v>
      </c>
      <c r="B48" s="7" t="s">
        <v>71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 t="s">
        <v>61</v>
      </c>
      <c r="R48" s="7"/>
      <c r="S48" s="7"/>
      <c r="T48" s="9">
        <v>144.80000000000001</v>
      </c>
      <c r="U48" s="9"/>
      <c r="V48" s="9"/>
      <c r="W48" s="9"/>
      <c r="X48" s="9">
        <v>144.80000000000001</v>
      </c>
      <c r="Y48" s="9"/>
      <c r="Z48" s="9"/>
      <c r="AA48" s="9"/>
      <c r="AB48" s="9"/>
      <c r="AC48" s="9"/>
      <c r="AD48" s="11">
        <v>144.80000000000001</v>
      </c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11">
        <v>144.80000000000001</v>
      </c>
      <c r="AV48" s="11">
        <f t="shared" si="2"/>
        <v>100</v>
      </c>
    </row>
    <row r="49" spans="1:48" ht="33.75" customHeight="1" x14ac:dyDescent="0.25">
      <c r="A49" s="6" t="s">
        <v>64</v>
      </c>
      <c r="B49" s="7" t="s">
        <v>71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 t="s">
        <v>61</v>
      </c>
      <c r="R49" s="7" t="s">
        <v>32</v>
      </c>
      <c r="S49" s="7" t="s">
        <v>65</v>
      </c>
      <c r="T49" s="9">
        <v>144.80000000000001</v>
      </c>
      <c r="U49" s="9"/>
      <c r="V49" s="9"/>
      <c r="W49" s="9"/>
      <c r="X49" s="9">
        <v>144.80000000000001</v>
      </c>
      <c r="Y49" s="9"/>
      <c r="Z49" s="9"/>
      <c r="AA49" s="9"/>
      <c r="AB49" s="9"/>
      <c r="AC49" s="9"/>
      <c r="AD49" s="11">
        <v>144.80000000000001</v>
      </c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11">
        <v>144.80000000000001</v>
      </c>
      <c r="AV49" s="11">
        <f t="shared" si="2"/>
        <v>100</v>
      </c>
    </row>
    <row r="50" spans="1:48" ht="15" x14ac:dyDescent="0.25">
      <c r="A50" s="6" t="s">
        <v>72</v>
      </c>
      <c r="B50" s="7" t="s">
        <v>73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/>
      <c r="R50" s="7"/>
      <c r="S50" s="7"/>
      <c r="T50" s="9">
        <v>960.2</v>
      </c>
      <c r="U50" s="9">
        <v>594.70000000000005</v>
      </c>
      <c r="V50" s="9"/>
      <c r="W50" s="9"/>
      <c r="X50" s="9">
        <v>365.5</v>
      </c>
      <c r="Y50" s="9">
        <v>-10</v>
      </c>
      <c r="Z50" s="9">
        <v>4.5</v>
      </c>
      <c r="AA50" s="9"/>
      <c r="AB50" s="9"/>
      <c r="AC50" s="9">
        <v>-14.5</v>
      </c>
      <c r="AD50" s="11">
        <f>AD51+AD53+AD55+AD57</f>
        <v>950.10000000000014</v>
      </c>
      <c r="AE50" s="11">
        <f t="shared" ref="AE50:AU50" si="9">AE51+AE53+AE55+AE57</f>
        <v>599.20000000000005</v>
      </c>
      <c r="AF50" s="11">
        <f t="shared" si="9"/>
        <v>0</v>
      </c>
      <c r="AG50" s="11">
        <f t="shared" si="9"/>
        <v>0</v>
      </c>
      <c r="AH50" s="11">
        <f t="shared" si="9"/>
        <v>803.90000000000009</v>
      </c>
      <c r="AI50" s="11">
        <f t="shared" si="9"/>
        <v>594.70000000000005</v>
      </c>
      <c r="AJ50" s="11">
        <f t="shared" si="9"/>
        <v>0</v>
      </c>
      <c r="AK50" s="11">
        <f t="shared" si="9"/>
        <v>0</v>
      </c>
      <c r="AL50" s="11">
        <f t="shared" si="9"/>
        <v>209.2</v>
      </c>
      <c r="AM50" s="11">
        <f t="shared" si="9"/>
        <v>4.4000000000000004</v>
      </c>
      <c r="AN50" s="11">
        <f t="shared" si="9"/>
        <v>4.4000000000000004</v>
      </c>
      <c r="AO50" s="11">
        <f t="shared" si="9"/>
        <v>0</v>
      </c>
      <c r="AP50" s="11">
        <f t="shared" si="9"/>
        <v>0</v>
      </c>
      <c r="AQ50" s="11">
        <f t="shared" si="9"/>
        <v>0</v>
      </c>
      <c r="AR50" s="11">
        <f t="shared" si="9"/>
        <v>619.79999999999995</v>
      </c>
      <c r="AS50" s="11">
        <f t="shared" si="9"/>
        <v>0</v>
      </c>
      <c r="AT50" s="11">
        <f t="shared" si="9"/>
        <v>0</v>
      </c>
      <c r="AU50" s="11">
        <f t="shared" si="9"/>
        <v>829.30000000000007</v>
      </c>
      <c r="AV50" s="11">
        <f t="shared" si="2"/>
        <v>87.285548889590572</v>
      </c>
    </row>
    <row r="51" spans="1:48" ht="15.75" x14ac:dyDescent="0.25">
      <c r="A51" s="6" t="s">
        <v>37</v>
      </c>
      <c r="B51" s="7" t="s">
        <v>74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 t="s">
        <v>38</v>
      </c>
      <c r="R51" s="7"/>
      <c r="S51" s="7"/>
      <c r="T51" s="9">
        <v>204.5</v>
      </c>
      <c r="U51" s="9"/>
      <c r="V51" s="9"/>
      <c r="W51" s="9"/>
      <c r="X51" s="9">
        <v>204.5</v>
      </c>
      <c r="Y51" s="9">
        <v>-83.6</v>
      </c>
      <c r="Z51" s="9"/>
      <c r="AA51" s="9"/>
      <c r="AB51" s="9"/>
      <c r="AC51" s="9">
        <v>-83.6</v>
      </c>
      <c r="AD51" s="11">
        <v>120.8</v>
      </c>
      <c r="AE51" s="23"/>
      <c r="AF51" s="23"/>
      <c r="AG51" s="23"/>
      <c r="AH51" s="23">
        <v>209.2</v>
      </c>
      <c r="AI51" s="23"/>
      <c r="AJ51" s="23"/>
      <c r="AK51" s="23"/>
      <c r="AL51" s="23">
        <v>209.2</v>
      </c>
      <c r="AM51" s="23"/>
      <c r="AN51" s="23"/>
      <c r="AO51" s="23"/>
      <c r="AP51" s="23"/>
      <c r="AQ51" s="23"/>
      <c r="AR51" s="23"/>
      <c r="AS51" s="23"/>
      <c r="AT51" s="23"/>
      <c r="AU51" s="11">
        <v>0</v>
      </c>
      <c r="AV51" s="11">
        <f t="shared" si="2"/>
        <v>0</v>
      </c>
    </row>
    <row r="52" spans="1:48" ht="15.75" x14ac:dyDescent="0.25">
      <c r="A52" s="6" t="s">
        <v>75</v>
      </c>
      <c r="B52" s="7" t="s">
        <v>74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 t="s">
        <v>38</v>
      </c>
      <c r="R52" s="7" t="s">
        <v>32</v>
      </c>
      <c r="S52" s="7" t="s">
        <v>76</v>
      </c>
      <c r="T52" s="9">
        <v>204.5</v>
      </c>
      <c r="U52" s="9"/>
      <c r="V52" s="9"/>
      <c r="W52" s="9"/>
      <c r="X52" s="9">
        <v>204.5</v>
      </c>
      <c r="Y52" s="9">
        <v>-83.6</v>
      </c>
      <c r="Z52" s="9"/>
      <c r="AA52" s="9"/>
      <c r="AB52" s="9"/>
      <c r="AC52" s="9">
        <v>-83.6</v>
      </c>
      <c r="AD52" s="11">
        <v>120.8</v>
      </c>
      <c r="AE52" s="23"/>
      <c r="AF52" s="23"/>
      <c r="AG52" s="23"/>
      <c r="AH52" s="23">
        <v>209.2</v>
      </c>
      <c r="AI52" s="23"/>
      <c r="AJ52" s="23"/>
      <c r="AK52" s="23"/>
      <c r="AL52" s="23">
        <v>209.2</v>
      </c>
      <c r="AM52" s="23"/>
      <c r="AN52" s="23"/>
      <c r="AO52" s="23"/>
      <c r="AP52" s="23"/>
      <c r="AQ52" s="23"/>
      <c r="AR52" s="23"/>
      <c r="AS52" s="23"/>
      <c r="AT52" s="23"/>
      <c r="AU52" s="11">
        <v>0</v>
      </c>
      <c r="AV52" s="11">
        <f t="shared" si="2"/>
        <v>0</v>
      </c>
    </row>
    <row r="53" spans="1:48" ht="25.5" x14ac:dyDescent="0.25">
      <c r="A53" s="6" t="s">
        <v>28</v>
      </c>
      <c r="B53" s="7" t="s">
        <v>77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 t="s">
        <v>30</v>
      </c>
      <c r="R53" s="7"/>
      <c r="S53" s="7"/>
      <c r="T53" s="9">
        <v>161</v>
      </c>
      <c r="U53" s="9"/>
      <c r="V53" s="9"/>
      <c r="W53" s="9"/>
      <c r="X53" s="9">
        <v>161</v>
      </c>
      <c r="Y53" s="9">
        <v>50</v>
      </c>
      <c r="Z53" s="9"/>
      <c r="AA53" s="9"/>
      <c r="AB53" s="9"/>
      <c r="AC53" s="9">
        <v>50</v>
      </c>
      <c r="AD53" s="11">
        <v>211</v>
      </c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11">
        <v>211</v>
      </c>
      <c r="AV53" s="11">
        <f t="shared" si="2"/>
        <v>100</v>
      </c>
    </row>
    <row r="54" spans="1:48" ht="15.75" x14ac:dyDescent="0.25">
      <c r="A54" s="6" t="s">
        <v>78</v>
      </c>
      <c r="B54" s="7" t="s">
        <v>77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 t="s">
        <v>30</v>
      </c>
      <c r="R54" s="7" t="s">
        <v>32</v>
      </c>
      <c r="S54" s="7" t="s">
        <v>79</v>
      </c>
      <c r="T54" s="9">
        <v>161</v>
      </c>
      <c r="U54" s="9"/>
      <c r="V54" s="9"/>
      <c r="W54" s="9"/>
      <c r="X54" s="9">
        <v>161</v>
      </c>
      <c r="Y54" s="9">
        <v>50</v>
      </c>
      <c r="Z54" s="9"/>
      <c r="AA54" s="9"/>
      <c r="AB54" s="9"/>
      <c r="AC54" s="9">
        <v>50</v>
      </c>
      <c r="AD54" s="11">
        <v>211</v>
      </c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11">
        <v>211</v>
      </c>
      <c r="AV54" s="11">
        <f t="shared" si="2"/>
        <v>100</v>
      </c>
    </row>
    <row r="55" spans="1:48" ht="15.75" x14ac:dyDescent="0.25">
      <c r="A55" s="6" t="s">
        <v>80</v>
      </c>
      <c r="B55" s="7" t="s">
        <v>81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8" t="s">
        <v>82</v>
      </c>
      <c r="R55" s="7"/>
      <c r="S55" s="7"/>
      <c r="T55" s="9"/>
      <c r="U55" s="9"/>
      <c r="V55" s="9"/>
      <c r="W55" s="9"/>
      <c r="X55" s="9"/>
      <c r="Y55" s="9">
        <v>19.100000000000001</v>
      </c>
      <c r="Z55" s="9"/>
      <c r="AA55" s="9"/>
      <c r="AB55" s="9"/>
      <c r="AC55" s="9">
        <v>19.100000000000001</v>
      </c>
      <c r="AD55" s="11">
        <v>19.100000000000001</v>
      </c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11">
        <v>19.100000000000001</v>
      </c>
      <c r="AV55" s="11">
        <f t="shared" si="2"/>
        <v>100</v>
      </c>
    </row>
    <row r="56" spans="1:48" ht="15.75" x14ac:dyDescent="0.25">
      <c r="A56" s="6" t="s">
        <v>78</v>
      </c>
      <c r="B56" s="7" t="s">
        <v>81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8" t="s">
        <v>82</v>
      </c>
      <c r="R56" s="7" t="s">
        <v>32</v>
      </c>
      <c r="S56" s="7" t="s">
        <v>79</v>
      </c>
      <c r="T56" s="9"/>
      <c r="U56" s="9"/>
      <c r="V56" s="9"/>
      <c r="W56" s="9"/>
      <c r="X56" s="9"/>
      <c r="Y56" s="9">
        <v>19.100000000000001</v>
      </c>
      <c r="Z56" s="9"/>
      <c r="AA56" s="9"/>
      <c r="AB56" s="9"/>
      <c r="AC56" s="9">
        <v>19.100000000000001</v>
      </c>
      <c r="AD56" s="11">
        <v>19.100000000000001</v>
      </c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11">
        <v>19.100000000000001</v>
      </c>
      <c r="AV56" s="11">
        <f t="shared" si="2"/>
        <v>100</v>
      </c>
    </row>
    <row r="57" spans="1:48" ht="64.5" customHeight="1" x14ac:dyDescent="0.25">
      <c r="A57" s="6" t="s">
        <v>45</v>
      </c>
      <c r="B57" s="7" t="s">
        <v>83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8" t="s">
        <v>47</v>
      </c>
      <c r="R57" s="7"/>
      <c r="S57" s="7"/>
      <c r="T57" s="9">
        <v>594.70000000000005</v>
      </c>
      <c r="U57" s="9">
        <v>594.70000000000005</v>
      </c>
      <c r="V57" s="9"/>
      <c r="W57" s="9"/>
      <c r="X57" s="9"/>
      <c r="Y57" s="9">
        <v>4.5</v>
      </c>
      <c r="Z57" s="9">
        <v>4.5</v>
      </c>
      <c r="AA57" s="9"/>
      <c r="AB57" s="9"/>
      <c r="AC57" s="9"/>
      <c r="AD57" s="11">
        <v>599.20000000000005</v>
      </c>
      <c r="AE57" s="23">
        <v>599.20000000000005</v>
      </c>
      <c r="AF57" s="23"/>
      <c r="AG57" s="23"/>
      <c r="AH57" s="23">
        <v>594.70000000000005</v>
      </c>
      <c r="AI57" s="23">
        <v>594.70000000000005</v>
      </c>
      <c r="AJ57" s="23"/>
      <c r="AK57" s="23"/>
      <c r="AL57" s="23"/>
      <c r="AM57" s="23">
        <v>4.4000000000000004</v>
      </c>
      <c r="AN57" s="23">
        <v>4.4000000000000004</v>
      </c>
      <c r="AO57" s="23"/>
      <c r="AP57" s="23"/>
      <c r="AQ57" s="23"/>
      <c r="AR57" s="23">
        <v>619.79999999999995</v>
      </c>
      <c r="AS57" s="23"/>
      <c r="AT57" s="23"/>
      <c r="AU57" s="11">
        <v>599.20000000000005</v>
      </c>
      <c r="AV57" s="11">
        <f t="shared" si="2"/>
        <v>99.999999999999986</v>
      </c>
    </row>
    <row r="58" spans="1:48" ht="15.75" x14ac:dyDescent="0.25">
      <c r="A58" s="6" t="s">
        <v>84</v>
      </c>
      <c r="B58" s="7" t="s">
        <v>83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8" t="s">
        <v>47</v>
      </c>
      <c r="R58" s="7" t="s">
        <v>70</v>
      </c>
      <c r="S58" s="7" t="s">
        <v>52</v>
      </c>
      <c r="T58" s="9">
        <v>594.70000000000005</v>
      </c>
      <c r="U58" s="9">
        <v>594.70000000000005</v>
      </c>
      <c r="V58" s="9"/>
      <c r="W58" s="9"/>
      <c r="X58" s="9"/>
      <c r="Y58" s="9">
        <v>4.5</v>
      </c>
      <c r="Z58" s="9">
        <v>4.5</v>
      </c>
      <c r="AA58" s="9"/>
      <c r="AB58" s="9"/>
      <c r="AC58" s="9"/>
      <c r="AD58" s="11">
        <v>599.20000000000005</v>
      </c>
      <c r="AE58" s="23">
        <v>599.20000000000005</v>
      </c>
      <c r="AF58" s="23"/>
      <c r="AG58" s="23"/>
      <c r="AH58" s="23">
        <v>594.70000000000005</v>
      </c>
      <c r="AI58" s="23">
        <v>594.70000000000005</v>
      </c>
      <c r="AJ58" s="23"/>
      <c r="AK58" s="23"/>
      <c r="AL58" s="23"/>
      <c r="AM58" s="23">
        <v>4.4000000000000004</v>
      </c>
      <c r="AN58" s="23">
        <v>4.4000000000000004</v>
      </c>
      <c r="AO58" s="23"/>
      <c r="AP58" s="23"/>
      <c r="AQ58" s="23"/>
      <c r="AR58" s="23">
        <v>619.79999999999995</v>
      </c>
      <c r="AS58" s="23"/>
      <c r="AT58" s="23"/>
      <c r="AU58" s="11">
        <v>599.20000000000005</v>
      </c>
      <c r="AV58" s="11">
        <f t="shared" si="2"/>
        <v>99.999999999999986</v>
      </c>
    </row>
    <row r="59" spans="1:48" ht="15" x14ac:dyDescent="0.25">
      <c r="A59" s="6" t="s">
        <v>85</v>
      </c>
      <c r="B59" s="7" t="s">
        <v>86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8"/>
      <c r="R59" s="7"/>
      <c r="S59" s="7"/>
      <c r="T59" s="9">
        <v>82051.7</v>
      </c>
      <c r="U59" s="9"/>
      <c r="V59" s="9">
        <v>30308.6</v>
      </c>
      <c r="W59" s="9"/>
      <c r="X59" s="9">
        <v>51743.1</v>
      </c>
      <c r="Y59" s="9">
        <v>18087</v>
      </c>
      <c r="Z59" s="9">
        <v>196.5</v>
      </c>
      <c r="AA59" s="9">
        <v>-16973.8</v>
      </c>
      <c r="AB59" s="9"/>
      <c r="AC59" s="9">
        <v>34864.300000000003</v>
      </c>
      <c r="AD59" s="11">
        <f>AD60</f>
        <v>100138.69999999998</v>
      </c>
      <c r="AE59" s="11">
        <v>100138.7</v>
      </c>
      <c r="AF59" s="11">
        <v>100138.7</v>
      </c>
      <c r="AG59" s="11">
        <v>100138.7</v>
      </c>
      <c r="AH59" s="11">
        <v>100138.7</v>
      </c>
      <c r="AI59" s="11">
        <v>100138.7</v>
      </c>
      <c r="AJ59" s="11">
        <v>100138.7</v>
      </c>
      <c r="AK59" s="11">
        <v>100138.7</v>
      </c>
      <c r="AL59" s="11">
        <v>100138.7</v>
      </c>
      <c r="AM59" s="11">
        <v>100138.7</v>
      </c>
      <c r="AN59" s="11">
        <v>100138.7</v>
      </c>
      <c r="AO59" s="11">
        <v>100138.7</v>
      </c>
      <c r="AP59" s="11">
        <v>100138.7</v>
      </c>
      <c r="AQ59" s="11">
        <v>100138.7</v>
      </c>
      <c r="AR59" s="11">
        <v>100138.7</v>
      </c>
      <c r="AS59" s="11">
        <v>100138.7</v>
      </c>
      <c r="AT59" s="11">
        <v>100138.7</v>
      </c>
      <c r="AU59" s="11">
        <f>AU60</f>
        <v>99069.999999999985</v>
      </c>
      <c r="AV59" s="11">
        <f t="shared" si="2"/>
        <v>98.932780233815706</v>
      </c>
    </row>
    <row r="60" spans="1:48" ht="60" customHeight="1" x14ac:dyDescent="0.25">
      <c r="A60" s="6" t="s">
        <v>87</v>
      </c>
      <c r="B60" s="7" t="s">
        <v>88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8"/>
      <c r="R60" s="7"/>
      <c r="S60" s="7"/>
      <c r="T60" s="9">
        <v>82051.7</v>
      </c>
      <c r="U60" s="9"/>
      <c r="V60" s="9">
        <v>30308.6</v>
      </c>
      <c r="W60" s="9"/>
      <c r="X60" s="9">
        <v>51743.1</v>
      </c>
      <c r="Y60" s="9">
        <v>18087</v>
      </c>
      <c r="Z60" s="9">
        <v>196.5</v>
      </c>
      <c r="AA60" s="9">
        <v>-16973.8</v>
      </c>
      <c r="AB60" s="9"/>
      <c r="AC60" s="9">
        <v>34864.300000000003</v>
      </c>
      <c r="AD60" s="11">
        <f>AD65+AD61+AD127+AD130</f>
        <v>100138.69999999998</v>
      </c>
      <c r="AE60" s="11">
        <f t="shared" ref="AE60:AU60" si="10">AE65+AE61+AE127+AE130</f>
        <v>43861.2</v>
      </c>
      <c r="AF60" s="11">
        <f t="shared" si="10"/>
        <v>52490.9</v>
      </c>
      <c r="AG60" s="11">
        <f t="shared" si="10"/>
        <v>43792.5</v>
      </c>
      <c r="AH60" s="11">
        <f t="shared" si="10"/>
        <v>73362.5</v>
      </c>
      <c r="AI60" s="11">
        <f t="shared" si="10"/>
        <v>43792.5</v>
      </c>
      <c r="AJ60" s="11">
        <f t="shared" si="10"/>
        <v>43792.5</v>
      </c>
      <c r="AK60" s="11">
        <f t="shared" si="10"/>
        <v>43792.5</v>
      </c>
      <c r="AL60" s="11">
        <f t="shared" si="10"/>
        <v>73362.5</v>
      </c>
      <c r="AM60" s="11">
        <f t="shared" si="10"/>
        <v>54492.5</v>
      </c>
      <c r="AN60" s="11">
        <f t="shared" si="10"/>
        <v>46147.5</v>
      </c>
      <c r="AO60" s="11">
        <f t="shared" si="10"/>
        <v>51142.5</v>
      </c>
      <c r="AP60" s="11">
        <f t="shared" si="10"/>
        <v>43792.5</v>
      </c>
      <c r="AQ60" s="11">
        <f t="shared" si="10"/>
        <v>44787.5</v>
      </c>
      <c r="AR60" s="11">
        <f t="shared" si="10"/>
        <v>43792.5</v>
      </c>
      <c r="AS60" s="11">
        <f t="shared" si="10"/>
        <v>46022</v>
      </c>
      <c r="AT60" s="11">
        <f t="shared" si="10"/>
        <v>43792.5</v>
      </c>
      <c r="AU60" s="11">
        <f t="shared" si="10"/>
        <v>99069.999999999985</v>
      </c>
      <c r="AV60" s="11">
        <f t="shared" si="2"/>
        <v>98.932780233815706</v>
      </c>
    </row>
    <row r="61" spans="1:48" ht="27" customHeight="1" x14ac:dyDescent="0.25">
      <c r="A61" s="6" t="s">
        <v>89</v>
      </c>
      <c r="B61" s="7" t="s">
        <v>90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8"/>
      <c r="R61" s="7"/>
      <c r="S61" s="7"/>
      <c r="T61" s="9"/>
      <c r="U61" s="9"/>
      <c r="V61" s="9"/>
      <c r="W61" s="9"/>
      <c r="X61" s="9"/>
      <c r="Y61" s="9">
        <v>114</v>
      </c>
      <c r="Z61" s="9">
        <v>68.7</v>
      </c>
      <c r="AA61" s="9">
        <v>33.9</v>
      </c>
      <c r="AB61" s="9"/>
      <c r="AC61" s="9">
        <v>11.4</v>
      </c>
      <c r="AD61" s="11">
        <v>114</v>
      </c>
      <c r="AE61" s="23">
        <v>68.7</v>
      </c>
      <c r="AF61" s="23">
        <v>33.9</v>
      </c>
      <c r="AG61" s="23"/>
      <c r="AH61" s="23"/>
      <c r="AI61" s="23"/>
      <c r="AJ61" s="23"/>
      <c r="AK61" s="23"/>
      <c r="AL61" s="23"/>
      <c r="AM61" s="23">
        <v>8250</v>
      </c>
      <c r="AN61" s="23">
        <v>2355</v>
      </c>
      <c r="AO61" s="23">
        <v>5145</v>
      </c>
      <c r="AP61" s="23"/>
      <c r="AQ61" s="23">
        <v>750</v>
      </c>
      <c r="AR61" s="23"/>
      <c r="AS61" s="23"/>
      <c r="AT61" s="23"/>
      <c r="AU61" s="11">
        <v>114</v>
      </c>
      <c r="AV61" s="11">
        <f t="shared" si="2"/>
        <v>100.00000000000001</v>
      </c>
    </row>
    <row r="62" spans="1:48" ht="25.5" x14ac:dyDescent="0.25">
      <c r="A62" s="6" t="s">
        <v>92</v>
      </c>
      <c r="B62" s="7" t="s">
        <v>93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8"/>
      <c r="R62" s="7"/>
      <c r="S62" s="7"/>
      <c r="T62" s="9"/>
      <c r="U62" s="9"/>
      <c r="V62" s="9"/>
      <c r="W62" s="9"/>
      <c r="X62" s="9"/>
      <c r="Y62" s="9">
        <v>114</v>
      </c>
      <c r="Z62" s="9">
        <v>68.7</v>
      </c>
      <c r="AA62" s="9">
        <v>33.9</v>
      </c>
      <c r="AB62" s="9"/>
      <c r="AC62" s="9">
        <v>11.4</v>
      </c>
      <c r="AD62" s="11">
        <v>114</v>
      </c>
      <c r="AE62" s="23">
        <v>68.7</v>
      </c>
      <c r="AF62" s="23">
        <v>33.9</v>
      </c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11">
        <v>114</v>
      </c>
      <c r="AV62" s="11">
        <f t="shared" si="2"/>
        <v>100.00000000000001</v>
      </c>
    </row>
    <row r="63" spans="1:48" ht="25.5" x14ac:dyDescent="0.25">
      <c r="A63" s="6" t="s">
        <v>28</v>
      </c>
      <c r="B63" s="7" t="s">
        <v>94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8" t="s">
        <v>30</v>
      </c>
      <c r="R63" s="7"/>
      <c r="S63" s="7"/>
      <c r="T63" s="9"/>
      <c r="U63" s="9"/>
      <c r="V63" s="9"/>
      <c r="W63" s="9"/>
      <c r="X63" s="9"/>
      <c r="Y63" s="9">
        <v>114</v>
      </c>
      <c r="Z63" s="9">
        <v>68.7</v>
      </c>
      <c r="AA63" s="9">
        <v>33.9</v>
      </c>
      <c r="AB63" s="9"/>
      <c r="AC63" s="9">
        <v>11.4</v>
      </c>
      <c r="AD63" s="11">
        <v>114</v>
      </c>
      <c r="AE63" s="23">
        <v>68.7</v>
      </c>
      <c r="AF63" s="23">
        <v>33.9</v>
      </c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11">
        <v>114</v>
      </c>
      <c r="AV63" s="11">
        <f t="shared" si="2"/>
        <v>100.00000000000001</v>
      </c>
    </row>
    <row r="64" spans="1:48" ht="25.5" x14ac:dyDescent="0.25">
      <c r="A64" s="6" t="s">
        <v>91</v>
      </c>
      <c r="B64" s="7" t="s">
        <v>94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8" t="s">
        <v>30</v>
      </c>
      <c r="R64" s="7" t="s">
        <v>36</v>
      </c>
      <c r="S64" s="7" t="s">
        <v>52</v>
      </c>
      <c r="T64" s="9"/>
      <c r="U64" s="9"/>
      <c r="V64" s="9"/>
      <c r="W64" s="9"/>
      <c r="X64" s="9"/>
      <c r="Y64" s="9">
        <v>114</v>
      </c>
      <c r="Z64" s="9">
        <v>68.7</v>
      </c>
      <c r="AA64" s="9">
        <v>33.9</v>
      </c>
      <c r="AB64" s="9"/>
      <c r="AC64" s="9">
        <v>11.4</v>
      </c>
      <c r="AD64" s="11">
        <v>114</v>
      </c>
      <c r="AE64" s="23">
        <v>68.7</v>
      </c>
      <c r="AF64" s="23">
        <v>33.9</v>
      </c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11">
        <v>114</v>
      </c>
      <c r="AV64" s="11">
        <f t="shared" si="2"/>
        <v>100.00000000000001</v>
      </c>
    </row>
    <row r="65" spans="1:50" ht="15" x14ac:dyDescent="0.25">
      <c r="A65" s="6" t="s">
        <v>95</v>
      </c>
      <c r="B65" s="7" t="s">
        <v>96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8"/>
      <c r="R65" s="7"/>
      <c r="S65" s="7"/>
      <c r="T65" s="9">
        <v>59795.199999999997</v>
      </c>
      <c r="U65" s="9"/>
      <c r="V65" s="9">
        <v>8529.5</v>
      </c>
      <c r="W65" s="9"/>
      <c r="X65" s="9">
        <v>51265.7</v>
      </c>
      <c r="Y65" s="9">
        <v>36443.800000000003</v>
      </c>
      <c r="Z65" s="9">
        <v>127.8</v>
      </c>
      <c r="AA65" s="9">
        <v>1364.3</v>
      </c>
      <c r="AB65" s="9"/>
      <c r="AC65" s="9">
        <v>34951.699999999997</v>
      </c>
      <c r="AD65" s="11">
        <f>AD66+AD78+AD104+AD117+AD75</f>
        <v>96238.999999999985</v>
      </c>
      <c r="AE65" s="11">
        <f t="shared" ref="AE65:AU65" si="11">AE66+AE78+AE104+AE117+AE75</f>
        <v>43792.5</v>
      </c>
      <c r="AF65" s="11">
        <f t="shared" si="11"/>
        <v>49049.9</v>
      </c>
      <c r="AG65" s="11">
        <f t="shared" si="11"/>
        <v>43792.5</v>
      </c>
      <c r="AH65" s="11">
        <f t="shared" si="11"/>
        <v>73362.5</v>
      </c>
      <c r="AI65" s="11">
        <f t="shared" si="11"/>
        <v>43792.5</v>
      </c>
      <c r="AJ65" s="11">
        <f t="shared" si="11"/>
        <v>43792.5</v>
      </c>
      <c r="AK65" s="11">
        <f t="shared" si="11"/>
        <v>43792.5</v>
      </c>
      <c r="AL65" s="11">
        <f t="shared" si="11"/>
        <v>73362.5</v>
      </c>
      <c r="AM65" s="11">
        <f t="shared" si="11"/>
        <v>43792.5</v>
      </c>
      <c r="AN65" s="11">
        <f t="shared" si="11"/>
        <v>43792.5</v>
      </c>
      <c r="AO65" s="11">
        <f t="shared" si="11"/>
        <v>43792.5</v>
      </c>
      <c r="AP65" s="11">
        <f t="shared" si="11"/>
        <v>43792.5</v>
      </c>
      <c r="AQ65" s="11">
        <f t="shared" si="11"/>
        <v>43792.5</v>
      </c>
      <c r="AR65" s="11">
        <f t="shared" si="11"/>
        <v>43792.5</v>
      </c>
      <c r="AS65" s="11">
        <f t="shared" si="11"/>
        <v>43792.5</v>
      </c>
      <c r="AT65" s="11">
        <f t="shared" si="11"/>
        <v>43792.5</v>
      </c>
      <c r="AU65" s="11">
        <f t="shared" si="11"/>
        <v>95174.499999999985</v>
      </c>
      <c r="AV65" s="11">
        <f t="shared" si="2"/>
        <v>98.893899562547404</v>
      </c>
    </row>
    <row r="66" spans="1:50" ht="31.5" customHeight="1" x14ac:dyDescent="0.25">
      <c r="A66" s="6" t="s">
        <v>97</v>
      </c>
      <c r="B66" s="7" t="s">
        <v>98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8"/>
      <c r="R66" s="7"/>
      <c r="S66" s="7"/>
      <c r="T66" s="9">
        <v>1289</v>
      </c>
      <c r="U66" s="9"/>
      <c r="V66" s="9"/>
      <c r="W66" s="9"/>
      <c r="X66" s="9">
        <v>1289</v>
      </c>
      <c r="Y66" s="9">
        <v>-84.4</v>
      </c>
      <c r="Z66" s="9"/>
      <c r="AA66" s="9"/>
      <c r="AB66" s="9"/>
      <c r="AC66" s="9">
        <v>-84.4</v>
      </c>
      <c r="AD66" s="11">
        <v>1204.5999999999999</v>
      </c>
      <c r="AE66" s="23"/>
      <c r="AF66" s="23"/>
      <c r="AG66" s="23"/>
      <c r="AH66" s="23">
        <v>1450</v>
      </c>
      <c r="AI66" s="23"/>
      <c r="AJ66" s="23"/>
      <c r="AK66" s="23"/>
      <c r="AL66" s="23">
        <v>1450</v>
      </c>
      <c r="AM66" s="23"/>
      <c r="AN66" s="23"/>
      <c r="AO66" s="23"/>
      <c r="AP66" s="23"/>
      <c r="AQ66" s="23"/>
      <c r="AR66" s="23"/>
      <c r="AS66" s="23"/>
      <c r="AT66" s="23"/>
      <c r="AU66" s="11">
        <v>1204.5999999999999</v>
      </c>
      <c r="AV66" s="11">
        <f t="shared" si="2"/>
        <v>100</v>
      </c>
    </row>
    <row r="67" spans="1:50" ht="25.5" x14ac:dyDescent="0.25">
      <c r="A67" s="6" t="s">
        <v>28</v>
      </c>
      <c r="B67" s="7" t="s">
        <v>99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8" t="s">
        <v>30</v>
      </c>
      <c r="R67" s="7"/>
      <c r="S67" s="7"/>
      <c r="T67" s="9">
        <v>60</v>
      </c>
      <c r="U67" s="9"/>
      <c r="V67" s="9"/>
      <c r="W67" s="9"/>
      <c r="X67" s="9">
        <v>60</v>
      </c>
      <c r="Y67" s="9">
        <v>-33</v>
      </c>
      <c r="Z67" s="9"/>
      <c r="AA67" s="9"/>
      <c r="AB67" s="9"/>
      <c r="AC67" s="9">
        <v>-33</v>
      </c>
      <c r="AD67" s="11">
        <v>27</v>
      </c>
      <c r="AE67" s="23"/>
      <c r="AF67" s="23"/>
      <c r="AG67" s="23"/>
      <c r="AH67" s="23">
        <v>60</v>
      </c>
      <c r="AI67" s="23"/>
      <c r="AJ67" s="23"/>
      <c r="AK67" s="23"/>
      <c r="AL67" s="23">
        <v>60</v>
      </c>
      <c r="AM67" s="23"/>
      <c r="AN67" s="23"/>
      <c r="AO67" s="23"/>
      <c r="AP67" s="23"/>
      <c r="AQ67" s="23"/>
      <c r="AR67" s="23"/>
      <c r="AS67" s="23"/>
      <c r="AT67" s="23"/>
      <c r="AU67" s="11">
        <v>27</v>
      </c>
      <c r="AV67" s="11">
        <f t="shared" si="2"/>
        <v>100</v>
      </c>
    </row>
    <row r="68" spans="1:50" ht="15.75" x14ac:dyDescent="0.25">
      <c r="A68" s="6" t="s">
        <v>100</v>
      </c>
      <c r="B68" s="7" t="s">
        <v>99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8" t="s">
        <v>30</v>
      </c>
      <c r="R68" s="7" t="s">
        <v>33</v>
      </c>
      <c r="S68" s="7" t="s">
        <v>101</v>
      </c>
      <c r="T68" s="9">
        <v>60</v>
      </c>
      <c r="U68" s="9"/>
      <c r="V68" s="9"/>
      <c r="W68" s="9"/>
      <c r="X68" s="9">
        <v>60</v>
      </c>
      <c r="Y68" s="9">
        <v>-33</v>
      </c>
      <c r="Z68" s="9"/>
      <c r="AA68" s="9"/>
      <c r="AB68" s="9"/>
      <c r="AC68" s="9">
        <v>-33</v>
      </c>
      <c r="AD68" s="11">
        <v>27</v>
      </c>
      <c r="AE68" s="23"/>
      <c r="AF68" s="23"/>
      <c r="AG68" s="23"/>
      <c r="AH68" s="23">
        <v>60</v>
      </c>
      <c r="AI68" s="23"/>
      <c r="AJ68" s="23"/>
      <c r="AK68" s="23"/>
      <c r="AL68" s="23">
        <v>60</v>
      </c>
      <c r="AM68" s="23"/>
      <c r="AN68" s="23"/>
      <c r="AO68" s="23"/>
      <c r="AP68" s="23"/>
      <c r="AQ68" s="23"/>
      <c r="AR68" s="23"/>
      <c r="AS68" s="23"/>
      <c r="AT68" s="23"/>
      <c r="AU68" s="11">
        <v>27</v>
      </c>
      <c r="AV68" s="11">
        <f t="shared" si="2"/>
        <v>100</v>
      </c>
    </row>
    <row r="69" spans="1:50" ht="25.5" x14ac:dyDescent="0.25">
      <c r="A69" s="6" t="s">
        <v>28</v>
      </c>
      <c r="B69" s="7" t="s">
        <v>102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8" t="s">
        <v>30</v>
      </c>
      <c r="R69" s="7"/>
      <c r="S69" s="7"/>
      <c r="T69" s="9">
        <v>539</v>
      </c>
      <c r="U69" s="9"/>
      <c r="V69" s="9"/>
      <c r="W69" s="9"/>
      <c r="X69" s="9">
        <v>539</v>
      </c>
      <c r="Y69" s="9">
        <v>170.7</v>
      </c>
      <c r="Z69" s="9"/>
      <c r="AA69" s="9"/>
      <c r="AB69" s="9"/>
      <c r="AC69" s="9">
        <v>170.7</v>
      </c>
      <c r="AD69" s="11">
        <v>709.7</v>
      </c>
      <c r="AE69" s="23"/>
      <c r="AF69" s="23"/>
      <c r="AG69" s="23"/>
      <c r="AH69" s="23">
        <v>700</v>
      </c>
      <c r="AI69" s="23"/>
      <c r="AJ69" s="23"/>
      <c r="AK69" s="23"/>
      <c r="AL69" s="23">
        <v>700</v>
      </c>
      <c r="AM69" s="23"/>
      <c r="AN69" s="23"/>
      <c r="AO69" s="23"/>
      <c r="AP69" s="23"/>
      <c r="AQ69" s="23"/>
      <c r="AR69" s="23"/>
      <c r="AS69" s="23"/>
      <c r="AT69" s="23"/>
      <c r="AU69" s="11">
        <v>709.7</v>
      </c>
      <c r="AV69" s="11">
        <f t="shared" si="2"/>
        <v>100</v>
      </c>
    </row>
    <row r="70" spans="1:50" ht="15.75" x14ac:dyDescent="0.25">
      <c r="A70" s="6" t="s">
        <v>78</v>
      </c>
      <c r="B70" s="7" t="s">
        <v>102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8" t="s">
        <v>30</v>
      </c>
      <c r="R70" s="7" t="s">
        <v>32</v>
      </c>
      <c r="S70" s="7" t="s">
        <v>79</v>
      </c>
      <c r="T70" s="9">
        <v>539</v>
      </c>
      <c r="U70" s="9"/>
      <c r="V70" s="9"/>
      <c r="W70" s="9"/>
      <c r="X70" s="9">
        <v>539</v>
      </c>
      <c r="Y70" s="9">
        <v>170.7</v>
      </c>
      <c r="Z70" s="9"/>
      <c r="AA70" s="9"/>
      <c r="AB70" s="9"/>
      <c r="AC70" s="9">
        <v>170.7</v>
      </c>
      <c r="AD70" s="11">
        <v>709.7</v>
      </c>
      <c r="AE70" s="23"/>
      <c r="AF70" s="23"/>
      <c r="AG70" s="23"/>
      <c r="AH70" s="23">
        <v>700</v>
      </c>
      <c r="AI70" s="23"/>
      <c r="AJ70" s="23"/>
      <c r="AK70" s="23"/>
      <c r="AL70" s="23">
        <v>700</v>
      </c>
      <c r="AM70" s="23"/>
      <c r="AN70" s="23"/>
      <c r="AO70" s="23"/>
      <c r="AP70" s="23"/>
      <c r="AQ70" s="23"/>
      <c r="AR70" s="23"/>
      <c r="AS70" s="23"/>
      <c r="AT70" s="23"/>
      <c r="AU70" s="11">
        <v>709.7</v>
      </c>
      <c r="AV70" s="11">
        <f t="shared" si="2"/>
        <v>100</v>
      </c>
    </row>
    <row r="71" spans="1:50" ht="25.5" x14ac:dyDescent="0.25">
      <c r="A71" s="6" t="s">
        <v>28</v>
      </c>
      <c r="B71" s="7" t="s">
        <v>103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8" t="s">
        <v>30</v>
      </c>
      <c r="R71" s="7"/>
      <c r="S71" s="7"/>
      <c r="T71" s="9">
        <v>650</v>
      </c>
      <c r="U71" s="9"/>
      <c r="V71" s="9"/>
      <c r="W71" s="9"/>
      <c r="X71" s="9">
        <v>650</v>
      </c>
      <c r="Y71" s="9">
        <v>-222.1</v>
      </c>
      <c r="Z71" s="9"/>
      <c r="AA71" s="9"/>
      <c r="AB71" s="9"/>
      <c r="AC71" s="9">
        <v>-222.1</v>
      </c>
      <c r="AD71" s="11">
        <v>427.9</v>
      </c>
      <c r="AE71" s="23"/>
      <c r="AF71" s="23"/>
      <c r="AG71" s="23"/>
      <c r="AH71" s="23">
        <v>650</v>
      </c>
      <c r="AI71" s="23"/>
      <c r="AJ71" s="23"/>
      <c r="AK71" s="23"/>
      <c r="AL71" s="23">
        <v>650</v>
      </c>
      <c r="AM71" s="23"/>
      <c r="AN71" s="23"/>
      <c r="AO71" s="23"/>
      <c r="AP71" s="23"/>
      <c r="AQ71" s="23"/>
      <c r="AR71" s="23"/>
      <c r="AS71" s="23"/>
      <c r="AT71" s="23"/>
      <c r="AU71" s="11">
        <v>427.9</v>
      </c>
      <c r="AV71" s="11">
        <f t="shared" si="2"/>
        <v>100</v>
      </c>
    </row>
    <row r="72" spans="1:50" ht="15.75" x14ac:dyDescent="0.25">
      <c r="A72" s="6" t="s">
        <v>100</v>
      </c>
      <c r="B72" s="7" t="s">
        <v>103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8" t="s">
        <v>30</v>
      </c>
      <c r="R72" s="7" t="s">
        <v>33</v>
      </c>
      <c r="S72" s="7" t="s">
        <v>101</v>
      </c>
      <c r="T72" s="9">
        <v>650</v>
      </c>
      <c r="U72" s="9"/>
      <c r="V72" s="9"/>
      <c r="W72" s="9"/>
      <c r="X72" s="9">
        <v>650</v>
      </c>
      <c r="Y72" s="9">
        <v>-222.1</v>
      </c>
      <c r="Z72" s="9"/>
      <c r="AA72" s="9"/>
      <c r="AB72" s="9"/>
      <c r="AC72" s="9">
        <v>-222.1</v>
      </c>
      <c r="AD72" s="11">
        <v>427.9</v>
      </c>
      <c r="AE72" s="23"/>
      <c r="AF72" s="23"/>
      <c r="AG72" s="23"/>
      <c r="AH72" s="23">
        <v>650</v>
      </c>
      <c r="AI72" s="23"/>
      <c r="AJ72" s="23"/>
      <c r="AK72" s="23"/>
      <c r="AL72" s="23">
        <v>650</v>
      </c>
      <c r="AM72" s="23"/>
      <c r="AN72" s="23"/>
      <c r="AO72" s="23"/>
      <c r="AP72" s="23"/>
      <c r="AQ72" s="23"/>
      <c r="AR72" s="23"/>
      <c r="AS72" s="23"/>
      <c r="AT72" s="23"/>
      <c r="AU72" s="11">
        <v>427.9</v>
      </c>
      <c r="AV72" s="11">
        <f t="shared" si="2"/>
        <v>100</v>
      </c>
    </row>
    <row r="73" spans="1:50" ht="32.25" customHeight="1" x14ac:dyDescent="0.25">
      <c r="A73" s="6" t="s">
        <v>28</v>
      </c>
      <c r="B73" s="7" t="s">
        <v>104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8" t="s">
        <v>30</v>
      </c>
      <c r="R73" s="7"/>
      <c r="S73" s="7"/>
      <c r="T73" s="9">
        <v>40</v>
      </c>
      <c r="U73" s="9"/>
      <c r="V73" s="9"/>
      <c r="W73" s="9"/>
      <c r="X73" s="9">
        <v>40</v>
      </c>
      <c r="Y73" s="9"/>
      <c r="Z73" s="9"/>
      <c r="AA73" s="9"/>
      <c r="AB73" s="9"/>
      <c r="AC73" s="9"/>
      <c r="AD73" s="11">
        <v>40</v>
      </c>
      <c r="AE73" s="23"/>
      <c r="AF73" s="23"/>
      <c r="AG73" s="23"/>
      <c r="AH73" s="23">
        <v>40</v>
      </c>
      <c r="AI73" s="23"/>
      <c r="AJ73" s="23"/>
      <c r="AK73" s="23"/>
      <c r="AL73" s="23">
        <v>40</v>
      </c>
      <c r="AM73" s="23"/>
      <c r="AN73" s="23"/>
      <c r="AO73" s="23"/>
      <c r="AP73" s="23"/>
      <c r="AQ73" s="23"/>
      <c r="AR73" s="23"/>
      <c r="AS73" s="23"/>
      <c r="AT73" s="23"/>
      <c r="AU73" s="11">
        <v>40</v>
      </c>
      <c r="AV73" s="11">
        <f t="shared" si="2"/>
        <v>100</v>
      </c>
    </row>
    <row r="74" spans="1:50" ht="25.5" customHeight="1" x14ac:dyDescent="0.25">
      <c r="A74" s="6" t="s">
        <v>100</v>
      </c>
      <c r="B74" s="7" t="s">
        <v>104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8" t="s">
        <v>30</v>
      </c>
      <c r="R74" s="7" t="s">
        <v>33</v>
      </c>
      <c r="S74" s="7" t="s">
        <v>101</v>
      </c>
      <c r="T74" s="9">
        <v>40</v>
      </c>
      <c r="U74" s="9"/>
      <c r="V74" s="9"/>
      <c r="W74" s="9"/>
      <c r="X74" s="9">
        <v>40</v>
      </c>
      <c r="Y74" s="9"/>
      <c r="Z74" s="9"/>
      <c r="AA74" s="9"/>
      <c r="AB74" s="9"/>
      <c r="AC74" s="9"/>
      <c r="AD74" s="11">
        <v>40</v>
      </c>
      <c r="AE74" s="23"/>
      <c r="AF74" s="23"/>
      <c r="AG74" s="23"/>
      <c r="AH74" s="23">
        <v>40</v>
      </c>
      <c r="AI74" s="23"/>
      <c r="AJ74" s="23"/>
      <c r="AK74" s="23"/>
      <c r="AL74" s="23">
        <v>40</v>
      </c>
      <c r="AM74" s="23"/>
      <c r="AN74" s="23"/>
      <c r="AO74" s="23"/>
      <c r="AP74" s="23"/>
      <c r="AQ74" s="23"/>
      <c r="AR74" s="23"/>
      <c r="AS74" s="23"/>
      <c r="AT74" s="23"/>
      <c r="AU74" s="11">
        <v>40</v>
      </c>
      <c r="AV74" s="11">
        <f t="shared" si="2"/>
        <v>100</v>
      </c>
    </row>
    <row r="75" spans="1:50" ht="35.25" customHeight="1" x14ac:dyDescent="0.25">
      <c r="A75" s="6" t="s">
        <v>105</v>
      </c>
      <c r="B75" s="7" t="s">
        <v>106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8"/>
      <c r="R75" s="7"/>
      <c r="S75" s="7"/>
      <c r="T75" s="9">
        <v>500</v>
      </c>
      <c r="U75" s="9"/>
      <c r="V75" s="9"/>
      <c r="W75" s="9"/>
      <c r="X75" s="9">
        <v>500</v>
      </c>
      <c r="Y75" s="9">
        <v>-248.6</v>
      </c>
      <c r="Z75" s="9"/>
      <c r="AA75" s="9"/>
      <c r="AB75" s="9"/>
      <c r="AC75" s="9">
        <v>-248.6</v>
      </c>
      <c r="AD75" s="11">
        <v>251.4</v>
      </c>
      <c r="AE75" s="23"/>
      <c r="AF75" s="23"/>
      <c r="AG75" s="23"/>
      <c r="AH75" s="23">
        <v>500</v>
      </c>
      <c r="AI75" s="23"/>
      <c r="AJ75" s="23"/>
      <c r="AK75" s="23"/>
      <c r="AL75" s="23">
        <v>500</v>
      </c>
      <c r="AM75" s="23"/>
      <c r="AN75" s="23"/>
      <c r="AO75" s="23"/>
      <c r="AP75" s="23"/>
      <c r="AQ75" s="23"/>
      <c r="AR75" s="23"/>
      <c r="AS75" s="23"/>
      <c r="AT75" s="23"/>
      <c r="AU75" s="11">
        <v>251.4</v>
      </c>
      <c r="AV75" s="11">
        <f t="shared" si="2"/>
        <v>100</v>
      </c>
    </row>
    <row r="76" spans="1:50" ht="25.5" x14ac:dyDescent="0.25">
      <c r="A76" s="6" t="s">
        <v>28</v>
      </c>
      <c r="B76" s="7" t="s">
        <v>107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8" t="s">
        <v>30</v>
      </c>
      <c r="R76" s="7"/>
      <c r="S76" s="7"/>
      <c r="T76" s="9">
        <v>500</v>
      </c>
      <c r="U76" s="9"/>
      <c r="V76" s="9"/>
      <c r="W76" s="9"/>
      <c r="X76" s="9">
        <v>500</v>
      </c>
      <c r="Y76" s="9">
        <v>-248.6</v>
      </c>
      <c r="Z76" s="9"/>
      <c r="AA76" s="9"/>
      <c r="AB76" s="9"/>
      <c r="AC76" s="9">
        <v>-248.6</v>
      </c>
      <c r="AD76" s="11">
        <v>251.4</v>
      </c>
      <c r="AE76" s="23"/>
      <c r="AF76" s="23"/>
      <c r="AG76" s="23"/>
      <c r="AH76" s="23">
        <v>500</v>
      </c>
      <c r="AI76" s="23"/>
      <c r="AJ76" s="23"/>
      <c r="AK76" s="23"/>
      <c r="AL76" s="23">
        <v>500</v>
      </c>
      <c r="AM76" s="23"/>
      <c r="AN76" s="23"/>
      <c r="AO76" s="23"/>
      <c r="AP76" s="23"/>
      <c r="AQ76" s="23"/>
      <c r="AR76" s="23"/>
      <c r="AS76" s="23"/>
      <c r="AT76" s="23"/>
      <c r="AU76" s="11">
        <v>251.4</v>
      </c>
      <c r="AV76" s="11">
        <f t="shared" si="2"/>
        <v>100</v>
      </c>
    </row>
    <row r="77" spans="1:50" ht="25.5" x14ac:dyDescent="0.25">
      <c r="A77" s="6" t="s">
        <v>108</v>
      </c>
      <c r="B77" s="7" t="s">
        <v>107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8" t="s">
        <v>30</v>
      </c>
      <c r="R77" s="7" t="s">
        <v>52</v>
      </c>
      <c r="S77" s="7" t="s">
        <v>109</v>
      </c>
      <c r="T77" s="9">
        <v>500</v>
      </c>
      <c r="U77" s="9"/>
      <c r="V77" s="9"/>
      <c r="W77" s="9"/>
      <c r="X77" s="9">
        <v>500</v>
      </c>
      <c r="Y77" s="9">
        <v>-248.6</v>
      </c>
      <c r="Z77" s="9"/>
      <c r="AA77" s="9"/>
      <c r="AB77" s="9"/>
      <c r="AC77" s="9">
        <v>-248.6</v>
      </c>
      <c r="AD77" s="11">
        <v>251.4</v>
      </c>
      <c r="AE77" s="23"/>
      <c r="AF77" s="23"/>
      <c r="AG77" s="23"/>
      <c r="AH77" s="23">
        <v>500</v>
      </c>
      <c r="AI77" s="23"/>
      <c r="AJ77" s="23"/>
      <c r="AK77" s="23"/>
      <c r="AL77" s="23">
        <v>500</v>
      </c>
      <c r="AM77" s="23"/>
      <c r="AN77" s="23"/>
      <c r="AO77" s="23"/>
      <c r="AP77" s="23"/>
      <c r="AQ77" s="23"/>
      <c r="AR77" s="23"/>
      <c r="AS77" s="23"/>
      <c r="AT77" s="23"/>
      <c r="AU77" s="11">
        <v>251.4</v>
      </c>
      <c r="AV77" s="11">
        <f t="shared" ref="AV77:AV132" si="12">AU77/AD77%</f>
        <v>100</v>
      </c>
    </row>
    <row r="78" spans="1:50" ht="42.75" customHeight="1" x14ac:dyDescent="0.25">
      <c r="A78" s="6" t="s">
        <v>110</v>
      </c>
      <c r="B78" s="7" t="s">
        <v>111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8"/>
      <c r="R78" s="7"/>
      <c r="S78" s="7"/>
      <c r="T78" s="9">
        <v>25446.2</v>
      </c>
      <c r="U78" s="9"/>
      <c r="V78" s="9">
        <v>3590</v>
      </c>
      <c r="W78" s="9"/>
      <c r="X78" s="9">
        <v>21856.2</v>
      </c>
      <c r="Y78" s="9">
        <v>18346.3</v>
      </c>
      <c r="Z78" s="9">
        <v>127.8</v>
      </c>
      <c r="AA78" s="9">
        <v>1046.4000000000001</v>
      </c>
      <c r="AB78" s="9"/>
      <c r="AC78" s="9">
        <v>17172.099999999999</v>
      </c>
      <c r="AD78" s="11">
        <v>43792.5</v>
      </c>
      <c r="AE78" s="11">
        <v>43792.5</v>
      </c>
      <c r="AF78" s="11">
        <v>43792.5</v>
      </c>
      <c r="AG78" s="11">
        <v>43792.5</v>
      </c>
      <c r="AH78" s="11">
        <v>43792.5</v>
      </c>
      <c r="AI78" s="11">
        <v>43792.5</v>
      </c>
      <c r="AJ78" s="11">
        <v>43792.5</v>
      </c>
      <c r="AK78" s="11">
        <v>43792.5</v>
      </c>
      <c r="AL78" s="11">
        <v>43792.5</v>
      </c>
      <c r="AM78" s="11">
        <v>43792.5</v>
      </c>
      <c r="AN78" s="11">
        <v>43792.5</v>
      </c>
      <c r="AO78" s="11">
        <v>43792.5</v>
      </c>
      <c r="AP78" s="11">
        <v>43792.5</v>
      </c>
      <c r="AQ78" s="11">
        <v>43792.5</v>
      </c>
      <c r="AR78" s="11">
        <v>43792.5</v>
      </c>
      <c r="AS78" s="11">
        <v>43792.5</v>
      </c>
      <c r="AT78" s="11">
        <v>43792.5</v>
      </c>
      <c r="AU78" s="11">
        <v>43054.1</v>
      </c>
      <c r="AV78" s="11">
        <f t="shared" si="12"/>
        <v>98.313866529656906</v>
      </c>
      <c r="AX78" s="10"/>
    </row>
    <row r="79" spans="1:50" ht="25.5" x14ac:dyDescent="0.25">
      <c r="A79" s="6" t="s">
        <v>28</v>
      </c>
      <c r="B79" s="7" t="s">
        <v>112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8" t="s">
        <v>30</v>
      </c>
      <c r="R79" s="7"/>
      <c r="S79" s="7"/>
      <c r="T79" s="9">
        <v>2304.1999999999998</v>
      </c>
      <c r="U79" s="9"/>
      <c r="V79" s="9"/>
      <c r="W79" s="9"/>
      <c r="X79" s="9">
        <v>2304.1999999999998</v>
      </c>
      <c r="Y79" s="9">
        <v>-1145.8</v>
      </c>
      <c r="Z79" s="9"/>
      <c r="AA79" s="9"/>
      <c r="AB79" s="9"/>
      <c r="AC79" s="9">
        <v>-1145.8</v>
      </c>
      <c r="AD79" s="11">
        <v>1158.4000000000001</v>
      </c>
      <c r="AE79" s="23"/>
      <c r="AF79" s="23"/>
      <c r="AG79" s="23"/>
      <c r="AH79" s="23">
        <v>2724</v>
      </c>
      <c r="AI79" s="23"/>
      <c r="AJ79" s="23"/>
      <c r="AK79" s="23"/>
      <c r="AL79" s="23">
        <v>2724</v>
      </c>
      <c r="AM79" s="23">
        <v>-130.5</v>
      </c>
      <c r="AN79" s="23"/>
      <c r="AO79" s="23"/>
      <c r="AP79" s="23"/>
      <c r="AQ79" s="23">
        <v>-130.5</v>
      </c>
      <c r="AR79" s="23"/>
      <c r="AS79" s="23"/>
      <c r="AT79" s="23"/>
      <c r="AU79" s="11">
        <v>1157.7</v>
      </c>
      <c r="AV79" s="11">
        <f t="shared" si="12"/>
        <v>99.939571823204417</v>
      </c>
    </row>
    <row r="80" spans="1:50" ht="15.75" x14ac:dyDescent="0.25">
      <c r="A80" s="6" t="s">
        <v>62</v>
      </c>
      <c r="B80" s="7" t="s">
        <v>112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8" t="s">
        <v>30</v>
      </c>
      <c r="R80" s="7" t="s">
        <v>36</v>
      </c>
      <c r="S80" s="7" t="s">
        <v>32</v>
      </c>
      <c r="T80" s="9">
        <v>2304.1999999999998</v>
      </c>
      <c r="U80" s="9"/>
      <c r="V80" s="9"/>
      <c r="W80" s="9"/>
      <c r="X80" s="9">
        <v>2304.1999999999998</v>
      </c>
      <c r="Y80" s="9">
        <v>-1145.8</v>
      </c>
      <c r="Z80" s="9"/>
      <c r="AA80" s="9"/>
      <c r="AB80" s="9"/>
      <c r="AC80" s="9">
        <v>-1145.8</v>
      </c>
      <c r="AD80" s="11">
        <v>1158.4000000000001</v>
      </c>
      <c r="AE80" s="23"/>
      <c r="AF80" s="23"/>
      <c r="AG80" s="23"/>
      <c r="AH80" s="23">
        <v>2724</v>
      </c>
      <c r="AI80" s="23"/>
      <c r="AJ80" s="23"/>
      <c r="AK80" s="23"/>
      <c r="AL80" s="23">
        <v>2724</v>
      </c>
      <c r="AM80" s="23">
        <v>-130.5</v>
      </c>
      <c r="AN80" s="23"/>
      <c r="AO80" s="23"/>
      <c r="AP80" s="23"/>
      <c r="AQ80" s="23">
        <v>-130.5</v>
      </c>
      <c r="AR80" s="23"/>
      <c r="AS80" s="23"/>
      <c r="AT80" s="23"/>
      <c r="AU80" s="11">
        <v>1157.7</v>
      </c>
      <c r="AV80" s="11">
        <f t="shared" si="12"/>
        <v>99.939571823204417</v>
      </c>
    </row>
    <row r="81" spans="1:48" ht="25.5" x14ac:dyDescent="0.25">
      <c r="A81" s="6" t="s">
        <v>28</v>
      </c>
      <c r="B81" s="7" t="s">
        <v>113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8" t="s">
        <v>30</v>
      </c>
      <c r="R81" s="7"/>
      <c r="S81" s="7"/>
      <c r="T81" s="9">
        <v>902.7</v>
      </c>
      <c r="U81" s="9"/>
      <c r="V81" s="9"/>
      <c r="W81" s="9"/>
      <c r="X81" s="9">
        <v>902.7</v>
      </c>
      <c r="Y81" s="9">
        <v>1306.8</v>
      </c>
      <c r="Z81" s="9"/>
      <c r="AA81" s="9"/>
      <c r="AB81" s="9"/>
      <c r="AC81" s="9">
        <v>1306.8</v>
      </c>
      <c r="AD81" s="11">
        <v>2209.5</v>
      </c>
      <c r="AE81" s="23"/>
      <c r="AF81" s="23"/>
      <c r="AG81" s="23"/>
      <c r="AH81" s="23">
        <v>1243</v>
      </c>
      <c r="AI81" s="23"/>
      <c r="AJ81" s="23"/>
      <c r="AK81" s="23"/>
      <c r="AL81" s="23">
        <v>1243</v>
      </c>
      <c r="AM81" s="23"/>
      <c r="AN81" s="23"/>
      <c r="AO81" s="23"/>
      <c r="AP81" s="23"/>
      <c r="AQ81" s="23"/>
      <c r="AR81" s="23"/>
      <c r="AS81" s="23"/>
      <c r="AT81" s="23"/>
      <c r="AU81" s="11">
        <v>2209.4</v>
      </c>
      <c r="AV81" s="11">
        <f t="shared" si="12"/>
        <v>99.995474089160453</v>
      </c>
    </row>
    <row r="82" spans="1:48" ht="15.75" x14ac:dyDescent="0.25">
      <c r="A82" s="6" t="s">
        <v>69</v>
      </c>
      <c r="B82" s="7" t="s">
        <v>113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8" t="s">
        <v>30</v>
      </c>
      <c r="R82" s="7" t="s">
        <v>36</v>
      </c>
      <c r="S82" s="7" t="s">
        <v>70</v>
      </c>
      <c r="T82" s="9">
        <v>902.7</v>
      </c>
      <c r="U82" s="9"/>
      <c r="V82" s="9"/>
      <c r="W82" s="9"/>
      <c r="X82" s="9">
        <v>902.7</v>
      </c>
      <c r="Y82" s="9">
        <v>1306.8</v>
      </c>
      <c r="Z82" s="9"/>
      <c r="AA82" s="9"/>
      <c r="AB82" s="9"/>
      <c r="AC82" s="9">
        <v>1306.8</v>
      </c>
      <c r="AD82" s="11">
        <v>2209.5</v>
      </c>
      <c r="AE82" s="23"/>
      <c r="AF82" s="23"/>
      <c r="AG82" s="23"/>
      <c r="AH82" s="23">
        <v>1243</v>
      </c>
      <c r="AI82" s="23"/>
      <c r="AJ82" s="23"/>
      <c r="AK82" s="23"/>
      <c r="AL82" s="23">
        <v>1243</v>
      </c>
      <c r="AM82" s="23"/>
      <c r="AN82" s="23"/>
      <c r="AO82" s="23"/>
      <c r="AP82" s="23"/>
      <c r="AQ82" s="23"/>
      <c r="AR82" s="23"/>
      <c r="AS82" s="23"/>
      <c r="AT82" s="23"/>
      <c r="AU82" s="11">
        <v>2209.4</v>
      </c>
      <c r="AV82" s="11">
        <f t="shared" si="12"/>
        <v>99.995474089160453</v>
      </c>
    </row>
    <row r="83" spans="1:48" ht="25.5" x14ac:dyDescent="0.25">
      <c r="A83" s="6" t="s">
        <v>28</v>
      </c>
      <c r="B83" s="7" t="s">
        <v>114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8" t="s">
        <v>30</v>
      </c>
      <c r="R83" s="7"/>
      <c r="S83" s="7"/>
      <c r="T83" s="9">
        <v>13.1</v>
      </c>
      <c r="U83" s="9"/>
      <c r="V83" s="9"/>
      <c r="W83" s="9"/>
      <c r="X83" s="9">
        <v>13.1</v>
      </c>
      <c r="Y83" s="9"/>
      <c r="Z83" s="9"/>
      <c r="AA83" s="9"/>
      <c r="AB83" s="9"/>
      <c r="AC83" s="9"/>
      <c r="AD83" s="11">
        <v>13.1</v>
      </c>
      <c r="AE83" s="23"/>
      <c r="AF83" s="23"/>
      <c r="AG83" s="23"/>
      <c r="AH83" s="23">
        <v>13.1</v>
      </c>
      <c r="AI83" s="23"/>
      <c r="AJ83" s="23"/>
      <c r="AK83" s="23"/>
      <c r="AL83" s="23">
        <v>13.1</v>
      </c>
      <c r="AM83" s="23"/>
      <c r="AN83" s="23"/>
      <c r="AO83" s="23"/>
      <c r="AP83" s="23"/>
      <c r="AQ83" s="23"/>
      <c r="AR83" s="23"/>
      <c r="AS83" s="23"/>
      <c r="AT83" s="23"/>
      <c r="AU83" s="11">
        <v>7.5</v>
      </c>
      <c r="AV83" s="11">
        <f t="shared" si="12"/>
        <v>57.251908396946561</v>
      </c>
    </row>
    <row r="84" spans="1:48" ht="15.75" x14ac:dyDescent="0.25">
      <c r="A84" s="6" t="s">
        <v>91</v>
      </c>
      <c r="B84" s="7" t="s">
        <v>114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8" t="s">
        <v>30</v>
      </c>
      <c r="R84" s="7" t="s">
        <v>36</v>
      </c>
      <c r="S84" s="7" t="s">
        <v>52</v>
      </c>
      <c r="T84" s="9">
        <v>13.1</v>
      </c>
      <c r="U84" s="9"/>
      <c r="V84" s="9"/>
      <c r="W84" s="9"/>
      <c r="X84" s="9">
        <v>13.1</v>
      </c>
      <c r="Y84" s="9"/>
      <c r="Z84" s="9"/>
      <c r="AA84" s="9"/>
      <c r="AB84" s="9"/>
      <c r="AC84" s="9"/>
      <c r="AD84" s="11">
        <v>13.1</v>
      </c>
      <c r="AE84" s="23"/>
      <c r="AF84" s="23"/>
      <c r="AG84" s="23"/>
      <c r="AH84" s="23">
        <v>13.1</v>
      </c>
      <c r="AI84" s="23"/>
      <c r="AJ84" s="23"/>
      <c r="AK84" s="23"/>
      <c r="AL84" s="23">
        <v>13.1</v>
      </c>
      <c r="AM84" s="23"/>
      <c r="AN84" s="23"/>
      <c r="AO84" s="23"/>
      <c r="AP84" s="23"/>
      <c r="AQ84" s="23"/>
      <c r="AR84" s="23"/>
      <c r="AS84" s="23"/>
      <c r="AT84" s="23"/>
      <c r="AU84" s="11">
        <v>7.5</v>
      </c>
      <c r="AV84" s="11">
        <f t="shared" si="12"/>
        <v>57.251908396946561</v>
      </c>
    </row>
    <row r="85" spans="1:48" ht="25.5" x14ac:dyDescent="0.25">
      <c r="A85" s="6" t="s">
        <v>28</v>
      </c>
      <c r="B85" s="7" t="s">
        <v>115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8" t="s">
        <v>30</v>
      </c>
      <c r="R85" s="7"/>
      <c r="S85" s="7"/>
      <c r="T85" s="9">
        <v>4962.7</v>
      </c>
      <c r="U85" s="9"/>
      <c r="V85" s="9"/>
      <c r="W85" s="9"/>
      <c r="X85" s="9">
        <v>4962.7</v>
      </c>
      <c r="Y85" s="9">
        <v>4354.7</v>
      </c>
      <c r="Z85" s="9"/>
      <c r="AA85" s="9"/>
      <c r="AB85" s="9"/>
      <c r="AC85" s="9">
        <v>4354.7</v>
      </c>
      <c r="AD85" s="11">
        <v>9317.4</v>
      </c>
      <c r="AE85" s="23"/>
      <c r="AF85" s="23"/>
      <c r="AG85" s="23"/>
      <c r="AH85" s="23">
        <v>5602</v>
      </c>
      <c r="AI85" s="23"/>
      <c r="AJ85" s="23"/>
      <c r="AK85" s="23"/>
      <c r="AL85" s="23">
        <v>5602</v>
      </c>
      <c r="AM85" s="23">
        <v>-995</v>
      </c>
      <c r="AN85" s="23"/>
      <c r="AO85" s="23"/>
      <c r="AP85" s="23"/>
      <c r="AQ85" s="23">
        <v>-995</v>
      </c>
      <c r="AR85" s="23"/>
      <c r="AS85" s="23"/>
      <c r="AT85" s="23"/>
      <c r="AU85" s="11">
        <v>9250.6</v>
      </c>
      <c r="AV85" s="11">
        <f t="shared" si="12"/>
        <v>99.283061798355774</v>
      </c>
    </row>
    <row r="86" spans="1:48" ht="15.75" x14ac:dyDescent="0.25">
      <c r="A86" s="6" t="s">
        <v>91</v>
      </c>
      <c r="B86" s="7" t="s">
        <v>115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 t="s">
        <v>30</v>
      </c>
      <c r="R86" s="7" t="s">
        <v>36</v>
      </c>
      <c r="S86" s="7" t="s">
        <v>52</v>
      </c>
      <c r="T86" s="9">
        <v>4962.7</v>
      </c>
      <c r="U86" s="9"/>
      <c r="V86" s="9"/>
      <c r="W86" s="9"/>
      <c r="X86" s="9">
        <v>4962.7</v>
      </c>
      <c r="Y86" s="9">
        <v>4354.7</v>
      </c>
      <c r="Z86" s="9"/>
      <c r="AA86" s="9"/>
      <c r="AB86" s="9"/>
      <c r="AC86" s="9">
        <v>4354.7</v>
      </c>
      <c r="AD86" s="11">
        <v>9317.4</v>
      </c>
      <c r="AE86" s="23"/>
      <c r="AF86" s="23"/>
      <c r="AG86" s="23"/>
      <c r="AH86" s="23">
        <v>5602</v>
      </c>
      <c r="AI86" s="23"/>
      <c r="AJ86" s="23"/>
      <c r="AK86" s="23"/>
      <c r="AL86" s="23">
        <v>5602</v>
      </c>
      <c r="AM86" s="23">
        <v>-995</v>
      </c>
      <c r="AN86" s="23"/>
      <c r="AO86" s="23"/>
      <c r="AP86" s="23"/>
      <c r="AQ86" s="23">
        <v>-995</v>
      </c>
      <c r="AR86" s="23"/>
      <c r="AS86" s="23"/>
      <c r="AT86" s="23"/>
      <c r="AU86" s="11">
        <v>9250.6</v>
      </c>
      <c r="AV86" s="11">
        <f t="shared" si="12"/>
        <v>99.283061798355774</v>
      </c>
    </row>
    <row r="87" spans="1:48" ht="25.5" x14ac:dyDescent="0.25">
      <c r="A87" s="6" t="s">
        <v>28</v>
      </c>
      <c r="B87" s="7" t="s">
        <v>116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8" t="s">
        <v>30</v>
      </c>
      <c r="R87" s="7"/>
      <c r="S87" s="7"/>
      <c r="T87" s="9">
        <v>5000</v>
      </c>
      <c r="U87" s="9"/>
      <c r="V87" s="9"/>
      <c r="W87" s="9"/>
      <c r="X87" s="9">
        <v>5000</v>
      </c>
      <c r="Y87" s="9">
        <v>1318.5</v>
      </c>
      <c r="Z87" s="9"/>
      <c r="AA87" s="9"/>
      <c r="AB87" s="9"/>
      <c r="AC87" s="9">
        <v>1318.5</v>
      </c>
      <c r="AD87" s="11">
        <v>6318.5</v>
      </c>
      <c r="AE87" s="23"/>
      <c r="AF87" s="23"/>
      <c r="AG87" s="23"/>
      <c r="AH87" s="23">
        <v>5000</v>
      </c>
      <c r="AI87" s="23"/>
      <c r="AJ87" s="23"/>
      <c r="AK87" s="23"/>
      <c r="AL87" s="23">
        <v>5000</v>
      </c>
      <c r="AM87" s="23"/>
      <c r="AN87" s="23"/>
      <c r="AO87" s="23"/>
      <c r="AP87" s="23"/>
      <c r="AQ87" s="23"/>
      <c r="AR87" s="23"/>
      <c r="AS87" s="23"/>
      <c r="AT87" s="23"/>
      <c r="AU87" s="11">
        <v>6247.9</v>
      </c>
      <c r="AV87" s="11">
        <f t="shared" si="12"/>
        <v>98.882646197673495</v>
      </c>
    </row>
    <row r="88" spans="1:48" ht="15.75" x14ac:dyDescent="0.25">
      <c r="A88" s="6" t="s">
        <v>91</v>
      </c>
      <c r="B88" s="7" t="s">
        <v>116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8" t="s">
        <v>30</v>
      </c>
      <c r="R88" s="7" t="s">
        <v>36</v>
      </c>
      <c r="S88" s="7" t="s">
        <v>52</v>
      </c>
      <c r="T88" s="9">
        <v>5000</v>
      </c>
      <c r="U88" s="9"/>
      <c r="V88" s="9"/>
      <c r="W88" s="9"/>
      <c r="X88" s="9">
        <v>5000</v>
      </c>
      <c r="Y88" s="9">
        <v>1318.5</v>
      </c>
      <c r="Z88" s="9"/>
      <c r="AA88" s="9"/>
      <c r="AB88" s="9"/>
      <c r="AC88" s="9">
        <v>1318.5</v>
      </c>
      <c r="AD88" s="11">
        <v>6318.5</v>
      </c>
      <c r="AE88" s="23"/>
      <c r="AF88" s="23"/>
      <c r="AG88" s="23"/>
      <c r="AH88" s="23">
        <v>5000</v>
      </c>
      <c r="AI88" s="23"/>
      <c r="AJ88" s="23"/>
      <c r="AK88" s="23"/>
      <c r="AL88" s="23">
        <v>5000</v>
      </c>
      <c r="AM88" s="23"/>
      <c r="AN88" s="23"/>
      <c r="AO88" s="23"/>
      <c r="AP88" s="23"/>
      <c r="AQ88" s="23"/>
      <c r="AR88" s="23"/>
      <c r="AS88" s="23"/>
      <c r="AT88" s="23"/>
      <c r="AU88" s="11">
        <v>6247.9</v>
      </c>
      <c r="AV88" s="11">
        <f t="shared" si="12"/>
        <v>98.882646197673495</v>
      </c>
    </row>
    <row r="89" spans="1:48" ht="25.5" x14ac:dyDescent="0.25">
      <c r="A89" s="6" t="s">
        <v>28</v>
      </c>
      <c r="B89" s="7" t="s">
        <v>117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8" t="s">
        <v>30</v>
      </c>
      <c r="R89" s="7"/>
      <c r="S89" s="7"/>
      <c r="T89" s="9">
        <v>1535.8</v>
      </c>
      <c r="U89" s="9"/>
      <c r="V89" s="9"/>
      <c r="W89" s="9"/>
      <c r="X89" s="9">
        <v>1535.8</v>
      </c>
      <c r="Y89" s="9">
        <v>11144.4</v>
      </c>
      <c r="Z89" s="9"/>
      <c r="AA89" s="9"/>
      <c r="AB89" s="9"/>
      <c r="AC89" s="9">
        <v>11144.4</v>
      </c>
      <c r="AD89" s="11">
        <v>12680.2</v>
      </c>
      <c r="AE89" s="23"/>
      <c r="AF89" s="23"/>
      <c r="AG89" s="23"/>
      <c r="AH89" s="23">
        <v>5710</v>
      </c>
      <c r="AI89" s="23"/>
      <c r="AJ89" s="23"/>
      <c r="AK89" s="23"/>
      <c r="AL89" s="23">
        <v>5710</v>
      </c>
      <c r="AM89" s="23">
        <v>-240.9</v>
      </c>
      <c r="AN89" s="23"/>
      <c r="AO89" s="23"/>
      <c r="AP89" s="23"/>
      <c r="AQ89" s="23">
        <v>-240.9</v>
      </c>
      <c r="AR89" s="23"/>
      <c r="AS89" s="23"/>
      <c r="AT89" s="23"/>
      <c r="AU89" s="11">
        <v>12098.9</v>
      </c>
      <c r="AV89" s="11">
        <f t="shared" si="12"/>
        <v>95.415687449724757</v>
      </c>
    </row>
    <row r="90" spans="1:48" ht="15.75" x14ac:dyDescent="0.25">
      <c r="A90" s="6" t="s">
        <v>118</v>
      </c>
      <c r="B90" s="7" t="s">
        <v>117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8" t="s">
        <v>30</v>
      </c>
      <c r="R90" s="7" t="s">
        <v>33</v>
      </c>
      <c r="S90" s="7" t="s">
        <v>119</v>
      </c>
      <c r="T90" s="9">
        <v>1535.8</v>
      </c>
      <c r="U90" s="9"/>
      <c r="V90" s="9"/>
      <c r="W90" s="9"/>
      <c r="X90" s="9">
        <v>1535.8</v>
      </c>
      <c r="Y90" s="9">
        <v>11144.4</v>
      </c>
      <c r="Z90" s="9"/>
      <c r="AA90" s="9"/>
      <c r="AB90" s="9"/>
      <c r="AC90" s="9">
        <v>11144.4</v>
      </c>
      <c r="AD90" s="11">
        <v>12680.2</v>
      </c>
      <c r="AE90" s="23"/>
      <c r="AF90" s="23"/>
      <c r="AG90" s="23"/>
      <c r="AH90" s="23">
        <v>5710</v>
      </c>
      <c r="AI90" s="23"/>
      <c r="AJ90" s="23"/>
      <c r="AK90" s="23"/>
      <c r="AL90" s="23">
        <v>5710</v>
      </c>
      <c r="AM90" s="23">
        <v>-240.9</v>
      </c>
      <c r="AN90" s="23"/>
      <c r="AO90" s="23"/>
      <c r="AP90" s="23"/>
      <c r="AQ90" s="23">
        <v>-240.9</v>
      </c>
      <c r="AR90" s="23"/>
      <c r="AS90" s="23"/>
      <c r="AT90" s="23"/>
      <c r="AU90" s="11">
        <v>12098.9</v>
      </c>
      <c r="AV90" s="11">
        <f t="shared" si="12"/>
        <v>95.415687449724757</v>
      </c>
    </row>
    <row r="91" spans="1:48" ht="25.5" x14ac:dyDescent="0.25">
      <c r="A91" s="6" t="s">
        <v>28</v>
      </c>
      <c r="B91" s="7" t="s">
        <v>120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8" t="s">
        <v>30</v>
      </c>
      <c r="R91" s="7"/>
      <c r="S91" s="7"/>
      <c r="T91" s="9"/>
      <c r="U91" s="9"/>
      <c r="V91" s="9"/>
      <c r="W91" s="9"/>
      <c r="X91" s="9"/>
      <c r="Y91" s="9">
        <v>2333.1999999999998</v>
      </c>
      <c r="Z91" s="9"/>
      <c r="AA91" s="9"/>
      <c r="AB91" s="9"/>
      <c r="AC91" s="9">
        <v>2333.1999999999998</v>
      </c>
      <c r="AD91" s="11">
        <v>2333.1999999999998</v>
      </c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11">
        <v>2333.1999999999998</v>
      </c>
      <c r="AV91" s="11">
        <f t="shared" si="12"/>
        <v>100</v>
      </c>
    </row>
    <row r="92" spans="1:48" ht="15.75" x14ac:dyDescent="0.25">
      <c r="A92" s="6" t="s">
        <v>118</v>
      </c>
      <c r="B92" s="7" t="s">
        <v>120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8" t="s">
        <v>30</v>
      </c>
      <c r="R92" s="7" t="s">
        <v>33</v>
      </c>
      <c r="S92" s="7" t="s">
        <v>119</v>
      </c>
      <c r="T92" s="9"/>
      <c r="U92" s="9"/>
      <c r="V92" s="9"/>
      <c r="W92" s="9"/>
      <c r="X92" s="9"/>
      <c r="Y92" s="9">
        <v>2333.1999999999998</v>
      </c>
      <c r="Z92" s="9"/>
      <c r="AA92" s="9"/>
      <c r="AB92" s="9"/>
      <c r="AC92" s="9">
        <v>2333.1999999999998</v>
      </c>
      <c r="AD92" s="11">
        <v>2333.1999999999998</v>
      </c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11">
        <v>2333.1999999999998</v>
      </c>
      <c r="AV92" s="11">
        <f t="shared" si="12"/>
        <v>100</v>
      </c>
    </row>
    <row r="93" spans="1:48" ht="25.5" x14ac:dyDescent="0.25">
      <c r="A93" s="6" t="s">
        <v>28</v>
      </c>
      <c r="B93" s="7" t="s">
        <v>121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8" t="s">
        <v>30</v>
      </c>
      <c r="R93" s="7"/>
      <c r="S93" s="7"/>
      <c r="T93" s="9">
        <v>1595.8</v>
      </c>
      <c r="U93" s="9"/>
      <c r="V93" s="9"/>
      <c r="W93" s="9"/>
      <c r="X93" s="9">
        <v>1595.8</v>
      </c>
      <c r="Y93" s="9">
        <v>-52.7</v>
      </c>
      <c r="Z93" s="9"/>
      <c r="AA93" s="9"/>
      <c r="AB93" s="9"/>
      <c r="AC93" s="9">
        <v>-52.7</v>
      </c>
      <c r="AD93" s="11">
        <v>1543.1</v>
      </c>
      <c r="AE93" s="23"/>
      <c r="AF93" s="23"/>
      <c r="AG93" s="23"/>
      <c r="AH93" s="23">
        <v>1596</v>
      </c>
      <c r="AI93" s="23"/>
      <c r="AJ93" s="23"/>
      <c r="AK93" s="23"/>
      <c r="AL93" s="23">
        <v>1596</v>
      </c>
      <c r="AM93" s="23"/>
      <c r="AN93" s="23"/>
      <c r="AO93" s="23"/>
      <c r="AP93" s="23"/>
      <c r="AQ93" s="23"/>
      <c r="AR93" s="23"/>
      <c r="AS93" s="23"/>
      <c r="AT93" s="23"/>
      <c r="AU93" s="11">
        <v>1529.6</v>
      </c>
      <c r="AV93" s="11">
        <f t="shared" si="12"/>
        <v>99.125137709804932</v>
      </c>
    </row>
    <row r="94" spans="1:48" ht="15.75" x14ac:dyDescent="0.25">
      <c r="A94" s="6" t="s">
        <v>62</v>
      </c>
      <c r="B94" s="7" t="s">
        <v>121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8" t="s">
        <v>30</v>
      </c>
      <c r="R94" s="7" t="s">
        <v>36</v>
      </c>
      <c r="S94" s="7" t="s">
        <v>32</v>
      </c>
      <c r="T94" s="9">
        <v>1595.8</v>
      </c>
      <c r="U94" s="9"/>
      <c r="V94" s="9"/>
      <c r="W94" s="9"/>
      <c r="X94" s="9">
        <v>1595.8</v>
      </c>
      <c r="Y94" s="9">
        <v>-52.7</v>
      </c>
      <c r="Z94" s="9"/>
      <c r="AA94" s="9"/>
      <c r="AB94" s="9"/>
      <c r="AC94" s="9">
        <v>-52.7</v>
      </c>
      <c r="AD94" s="11">
        <v>1543.1</v>
      </c>
      <c r="AE94" s="23"/>
      <c r="AF94" s="23"/>
      <c r="AG94" s="23"/>
      <c r="AH94" s="23">
        <v>1596</v>
      </c>
      <c r="AI94" s="23"/>
      <c r="AJ94" s="23"/>
      <c r="AK94" s="23"/>
      <c r="AL94" s="23">
        <v>1596</v>
      </c>
      <c r="AM94" s="23"/>
      <c r="AN94" s="23"/>
      <c r="AO94" s="23"/>
      <c r="AP94" s="23"/>
      <c r="AQ94" s="23"/>
      <c r="AR94" s="23"/>
      <c r="AS94" s="23"/>
      <c r="AT94" s="23"/>
      <c r="AU94" s="11">
        <v>1529.6</v>
      </c>
      <c r="AV94" s="11">
        <f t="shared" si="12"/>
        <v>99.125137709804932</v>
      </c>
    </row>
    <row r="95" spans="1:48" ht="15.75" x14ac:dyDescent="0.25">
      <c r="A95" s="6" t="s">
        <v>80</v>
      </c>
      <c r="B95" s="7" t="s">
        <v>122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8" t="s">
        <v>82</v>
      </c>
      <c r="R95" s="7"/>
      <c r="S95" s="7"/>
      <c r="T95" s="9"/>
      <c r="U95" s="9"/>
      <c r="V95" s="9"/>
      <c r="W95" s="9"/>
      <c r="X95" s="9"/>
      <c r="Y95" s="9">
        <v>1304.7</v>
      </c>
      <c r="Z95" s="9">
        <v>127.8</v>
      </c>
      <c r="AA95" s="9">
        <v>1046.4000000000001</v>
      </c>
      <c r="AB95" s="9"/>
      <c r="AC95" s="9">
        <v>130.5</v>
      </c>
      <c r="AD95" s="11">
        <v>1304.7</v>
      </c>
      <c r="AE95" s="23">
        <v>127.8</v>
      </c>
      <c r="AF95" s="23">
        <v>1046.4000000000001</v>
      </c>
      <c r="AG95" s="23"/>
      <c r="AH95" s="23"/>
      <c r="AI95" s="23"/>
      <c r="AJ95" s="23"/>
      <c r="AK95" s="23"/>
      <c r="AL95" s="23"/>
      <c r="AM95" s="23">
        <v>1304.7</v>
      </c>
      <c r="AN95" s="23">
        <v>127.8</v>
      </c>
      <c r="AO95" s="23">
        <v>1046.4000000000001</v>
      </c>
      <c r="AP95" s="23"/>
      <c r="AQ95" s="23">
        <v>130.5</v>
      </c>
      <c r="AR95" s="23"/>
      <c r="AS95" s="23"/>
      <c r="AT95" s="23"/>
      <c r="AU95" s="11">
        <v>1304.7</v>
      </c>
      <c r="AV95" s="11">
        <f t="shared" si="12"/>
        <v>100</v>
      </c>
    </row>
    <row r="96" spans="1:48" ht="15.75" x14ac:dyDescent="0.25">
      <c r="A96" s="6" t="s">
        <v>123</v>
      </c>
      <c r="B96" s="7" t="s">
        <v>122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8" t="s">
        <v>82</v>
      </c>
      <c r="R96" s="7" t="s">
        <v>124</v>
      </c>
      <c r="S96" s="7" t="s">
        <v>33</v>
      </c>
      <c r="T96" s="9"/>
      <c r="U96" s="9"/>
      <c r="V96" s="9"/>
      <c r="W96" s="9"/>
      <c r="X96" s="9"/>
      <c r="Y96" s="9">
        <v>1304.7</v>
      </c>
      <c r="Z96" s="9">
        <v>127.8</v>
      </c>
      <c r="AA96" s="9">
        <v>1046.4000000000001</v>
      </c>
      <c r="AB96" s="9"/>
      <c r="AC96" s="9">
        <v>130.5</v>
      </c>
      <c r="AD96" s="11">
        <v>1304.7</v>
      </c>
      <c r="AE96" s="23">
        <v>127.8</v>
      </c>
      <c r="AF96" s="23">
        <v>1046.4000000000001</v>
      </c>
      <c r="AG96" s="23"/>
      <c r="AH96" s="23"/>
      <c r="AI96" s="23"/>
      <c r="AJ96" s="23"/>
      <c r="AK96" s="23"/>
      <c r="AL96" s="23"/>
      <c r="AM96" s="23">
        <v>1304.7</v>
      </c>
      <c r="AN96" s="23">
        <v>127.8</v>
      </c>
      <c r="AO96" s="23">
        <v>1046.4000000000001</v>
      </c>
      <c r="AP96" s="23"/>
      <c r="AQ96" s="23">
        <v>130.5</v>
      </c>
      <c r="AR96" s="23"/>
      <c r="AS96" s="23"/>
      <c r="AT96" s="23"/>
      <c r="AU96" s="11">
        <v>1304.7</v>
      </c>
      <c r="AV96" s="11">
        <f t="shared" si="12"/>
        <v>100</v>
      </c>
    </row>
    <row r="97" spans="1:48" ht="25.5" x14ac:dyDescent="0.25">
      <c r="A97" s="6" t="s">
        <v>28</v>
      </c>
      <c r="B97" s="7" t="s">
        <v>125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8" t="s">
        <v>30</v>
      </c>
      <c r="R97" s="7"/>
      <c r="S97" s="7"/>
      <c r="T97" s="9">
        <v>3275.3</v>
      </c>
      <c r="U97" s="9"/>
      <c r="V97" s="9">
        <v>1054.9000000000001</v>
      </c>
      <c r="W97" s="9"/>
      <c r="X97" s="9">
        <v>2220.4</v>
      </c>
      <c r="Y97" s="9"/>
      <c r="Z97" s="9"/>
      <c r="AA97" s="9"/>
      <c r="AB97" s="9"/>
      <c r="AC97" s="9"/>
      <c r="AD97" s="11">
        <v>3275.2</v>
      </c>
      <c r="AE97" s="23"/>
      <c r="AF97" s="23">
        <v>1054.9000000000001</v>
      </c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11">
        <v>3275.2</v>
      </c>
      <c r="AV97" s="11">
        <f t="shared" si="12"/>
        <v>100.00000000000001</v>
      </c>
    </row>
    <row r="98" spans="1:48" ht="15.75" x14ac:dyDescent="0.25">
      <c r="A98" s="6" t="s">
        <v>118</v>
      </c>
      <c r="B98" s="7" t="s">
        <v>125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8" t="s">
        <v>30</v>
      </c>
      <c r="R98" s="7" t="s">
        <v>33</v>
      </c>
      <c r="S98" s="7" t="s">
        <v>119</v>
      </c>
      <c r="T98" s="9">
        <v>3275.3</v>
      </c>
      <c r="U98" s="9"/>
      <c r="V98" s="9">
        <v>1054.9000000000001</v>
      </c>
      <c r="W98" s="9"/>
      <c r="X98" s="9">
        <v>2220.4</v>
      </c>
      <c r="Y98" s="9">
        <v>-741.6</v>
      </c>
      <c r="Z98" s="9"/>
      <c r="AA98" s="9">
        <v>-238.9</v>
      </c>
      <c r="AB98" s="9"/>
      <c r="AC98" s="9">
        <v>-502.8</v>
      </c>
      <c r="AD98" s="11">
        <v>2533.6</v>
      </c>
      <c r="AE98" s="23"/>
      <c r="AF98" s="23">
        <v>816</v>
      </c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11">
        <v>2533.6</v>
      </c>
      <c r="AV98" s="11">
        <f t="shared" si="12"/>
        <v>100</v>
      </c>
    </row>
    <row r="99" spans="1:48" ht="15.75" x14ac:dyDescent="0.25">
      <c r="A99" s="6" t="s">
        <v>91</v>
      </c>
      <c r="B99" s="7" t="s">
        <v>125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8" t="s">
        <v>30</v>
      </c>
      <c r="R99" s="7" t="s">
        <v>36</v>
      </c>
      <c r="S99" s="7" t="s">
        <v>52</v>
      </c>
      <c r="T99" s="9"/>
      <c r="U99" s="9"/>
      <c r="V99" s="9"/>
      <c r="W99" s="9"/>
      <c r="X99" s="9"/>
      <c r="Y99" s="9">
        <v>741.6</v>
      </c>
      <c r="Z99" s="9"/>
      <c r="AA99" s="9">
        <v>238.9</v>
      </c>
      <c r="AB99" s="9"/>
      <c r="AC99" s="9">
        <v>502.8</v>
      </c>
      <c r="AD99" s="11">
        <v>741.6</v>
      </c>
      <c r="AE99" s="23"/>
      <c r="AF99" s="23">
        <v>238.9</v>
      </c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11">
        <v>741.6</v>
      </c>
      <c r="AV99" s="11">
        <f t="shared" si="12"/>
        <v>100</v>
      </c>
    </row>
    <row r="100" spans="1:48" ht="25.5" x14ac:dyDescent="0.25">
      <c r="A100" s="6" t="s">
        <v>28</v>
      </c>
      <c r="B100" s="7" t="s">
        <v>126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8" t="s">
        <v>30</v>
      </c>
      <c r="R100" s="7"/>
      <c r="S100" s="7"/>
      <c r="T100" s="9">
        <v>2586.5</v>
      </c>
      <c r="U100" s="9"/>
      <c r="V100" s="9">
        <v>1535.1</v>
      </c>
      <c r="W100" s="9"/>
      <c r="X100" s="9">
        <v>1051.4000000000001</v>
      </c>
      <c r="Y100" s="9"/>
      <c r="Z100" s="9"/>
      <c r="AA100" s="9"/>
      <c r="AB100" s="9"/>
      <c r="AC100" s="9"/>
      <c r="AD100" s="11">
        <v>2586.5</v>
      </c>
      <c r="AE100" s="23"/>
      <c r="AF100" s="23">
        <v>1535.1</v>
      </c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11">
        <v>2586.5</v>
      </c>
      <c r="AV100" s="11">
        <f t="shared" si="12"/>
        <v>100</v>
      </c>
    </row>
    <row r="101" spans="1:48" ht="15.75" x14ac:dyDescent="0.25">
      <c r="A101" s="6" t="s">
        <v>118</v>
      </c>
      <c r="B101" s="7" t="s">
        <v>126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8" t="s">
        <v>30</v>
      </c>
      <c r="R101" s="7" t="s">
        <v>33</v>
      </c>
      <c r="S101" s="7" t="s">
        <v>119</v>
      </c>
      <c r="T101" s="9">
        <v>2586.5</v>
      </c>
      <c r="U101" s="9"/>
      <c r="V101" s="9">
        <v>1535.1</v>
      </c>
      <c r="W101" s="9"/>
      <c r="X101" s="9">
        <v>1051.4000000000001</v>
      </c>
      <c r="Y101" s="9"/>
      <c r="Z101" s="9"/>
      <c r="AA101" s="9"/>
      <c r="AB101" s="9"/>
      <c r="AC101" s="9"/>
      <c r="AD101" s="11">
        <v>2586.5</v>
      </c>
      <c r="AE101" s="23"/>
      <c r="AF101" s="23">
        <v>1535.1</v>
      </c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11">
        <v>2586.5</v>
      </c>
      <c r="AV101" s="11">
        <f t="shared" si="12"/>
        <v>100</v>
      </c>
    </row>
    <row r="102" spans="1:48" ht="25.5" x14ac:dyDescent="0.25">
      <c r="A102" s="6" t="s">
        <v>28</v>
      </c>
      <c r="B102" s="7" t="s">
        <v>127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8" t="s">
        <v>30</v>
      </c>
      <c r="R102" s="7"/>
      <c r="S102" s="7"/>
      <c r="T102" s="9">
        <v>3270.1</v>
      </c>
      <c r="U102" s="9"/>
      <c r="V102" s="9">
        <v>1000</v>
      </c>
      <c r="W102" s="9"/>
      <c r="X102" s="9">
        <v>2270.1</v>
      </c>
      <c r="Y102" s="9">
        <v>-2217.5</v>
      </c>
      <c r="Z102" s="9"/>
      <c r="AA102" s="9"/>
      <c r="AB102" s="9"/>
      <c r="AC102" s="9">
        <v>-2217.5</v>
      </c>
      <c r="AD102" s="11">
        <v>1052.5999999999999</v>
      </c>
      <c r="AE102" s="23"/>
      <c r="AF102" s="23">
        <v>1000</v>
      </c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11">
        <v>1052.5999999999999</v>
      </c>
      <c r="AV102" s="11">
        <f t="shared" si="12"/>
        <v>100</v>
      </c>
    </row>
    <row r="103" spans="1:48" ht="15.75" x14ac:dyDescent="0.25">
      <c r="A103" s="6" t="s">
        <v>118</v>
      </c>
      <c r="B103" s="7" t="s">
        <v>127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8" t="s">
        <v>30</v>
      </c>
      <c r="R103" s="7" t="s">
        <v>33</v>
      </c>
      <c r="S103" s="7" t="s">
        <v>119</v>
      </c>
      <c r="T103" s="9">
        <v>3270.1</v>
      </c>
      <c r="U103" s="9"/>
      <c r="V103" s="9">
        <v>1000</v>
      </c>
      <c r="W103" s="9"/>
      <c r="X103" s="9">
        <v>2270.1</v>
      </c>
      <c r="Y103" s="9">
        <v>-2217.5</v>
      </c>
      <c r="Z103" s="9"/>
      <c r="AA103" s="9"/>
      <c r="AB103" s="9"/>
      <c r="AC103" s="9">
        <v>-2217.5</v>
      </c>
      <c r="AD103" s="11">
        <v>1052.5999999999999</v>
      </c>
      <c r="AE103" s="23"/>
      <c r="AF103" s="23">
        <v>1000</v>
      </c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11">
        <v>1052.5999999999999</v>
      </c>
      <c r="AV103" s="11">
        <f t="shared" si="12"/>
        <v>100</v>
      </c>
    </row>
    <row r="104" spans="1:48" ht="39" customHeight="1" x14ac:dyDescent="0.25">
      <c r="A104" s="6" t="s">
        <v>128</v>
      </c>
      <c r="B104" s="7" t="s">
        <v>129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8"/>
      <c r="R104" s="7"/>
      <c r="S104" s="7"/>
      <c r="T104" s="9">
        <v>29560</v>
      </c>
      <c r="U104" s="9"/>
      <c r="V104" s="9">
        <v>4939.5</v>
      </c>
      <c r="W104" s="9"/>
      <c r="X104" s="9">
        <v>24620.5</v>
      </c>
      <c r="Y104" s="9">
        <v>-113.1</v>
      </c>
      <c r="Z104" s="9"/>
      <c r="AA104" s="9">
        <v>317.89999999999998</v>
      </c>
      <c r="AB104" s="9"/>
      <c r="AC104" s="9">
        <v>-431</v>
      </c>
      <c r="AD104" s="11">
        <v>29446.799999999999</v>
      </c>
      <c r="AE104" s="23"/>
      <c r="AF104" s="23">
        <v>5257.4</v>
      </c>
      <c r="AG104" s="23"/>
      <c r="AH104" s="23">
        <v>24620</v>
      </c>
      <c r="AI104" s="23"/>
      <c r="AJ104" s="23"/>
      <c r="AK104" s="23"/>
      <c r="AL104" s="23">
        <v>24620</v>
      </c>
      <c r="AM104" s="23"/>
      <c r="AN104" s="23"/>
      <c r="AO104" s="23"/>
      <c r="AP104" s="23"/>
      <c r="AQ104" s="23"/>
      <c r="AR104" s="23"/>
      <c r="AS104" s="23"/>
      <c r="AT104" s="23"/>
      <c r="AU104" s="11">
        <v>29120.7</v>
      </c>
      <c r="AV104" s="11">
        <f t="shared" si="12"/>
        <v>98.892579159704951</v>
      </c>
    </row>
    <row r="105" spans="1:48" ht="59.25" customHeight="1" x14ac:dyDescent="0.25">
      <c r="A105" s="6" t="s">
        <v>45</v>
      </c>
      <c r="B105" s="7" t="s">
        <v>130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8" t="s">
        <v>47</v>
      </c>
      <c r="R105" s="7"/>
      <c r="S105" s="7"/>
      <c r="T105" s="9">
        <v>5855</v>
      </c>
      <c r="U105" s="9"/>
      <c r="V105" s="9"/>
      <c r="W105" s="9"/>
      <c r="X105" s="9">
        <v>5855</v>
      </c>
      <c r="Y105" s="9">
        <v>435.1</v>
      </c>
      <c r="Z105" s="9"/>
      <c r="AA105" s="9"/>
      <c r="AB105" s="9"/>
      <c r="AC105" s="9">
        <v>435.1</v>
      </c>
      <c r="AD105" s="11">
        <v>6290.1</v>
      </c>
      <c r="AE105" s="23"/>
      <c r="AF105" s="23"/>
      <c r="AG105" s="23"/>
      <c r="AH105" s="23">
        <v>9752</v>
      </c>
      <c r="AI105" s="23"/>
      <c r="AJ105" s="23"/>
      <c r="AK105" s="23"/>
      <c r="AL105" s="23">
        <v>9752</v>
      </c>
      <c r="AM105" s="23"/>
      <c r="AN105" s="23"/>
      <c r="AO105" s="23"/>
      <c r="AP105" s="23"/>
      <c r="AQ105" s="23"/>
      <c r="AR105" s="23"/>
      <c r="AS105" s="23"/>
      <c r="AT105" s="23"/>
      <c r="AU105" s="11">
        <v>6290.1</v>
      </c>
      <c r="AV105" s="11">
        <f t="shared" si="12"/>
        <v>100</v>
      </c>
    </row>
    <row r="106" spans="1:48" ht="15.75" x14ac:dyDescent="0.25">
      <c r="A106" s="6" t="s">
        <v>131</v>
      </c>
      <c r="B106" s="7" t="s">
        <v>130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8" t="s">
        <v>47</v>
      </c>
      <c r="R106" s="7" t="s">
        <v>132</v>
      </c>
      <c r="S106" s="7" t="s">
        <v>32</v>
      </c>
      <c r="T106" s="9">
        <v>5855</v>
      </c>
      <c r="U106" s="9"/>
      <c r="V106" s="9"/>
      <c r="W106" s="9"/>
      <c r="X106" s="9">
        <v>5855</v>
      </c>
      <c r="Y106" s="9">
        <v>435.1</v>
      </c>
      <c r="Z106" s="9"/>
      <c r="AA106" s="9"/>
      <c r="AB106" s="9"/>
      <c r="AC106" s="9">
        <v>435.1</v>
      </c>
      <c r="AD106" s="11">
        <v>6290.1</v>
      </c>
      <c r="AE106" s="23"/>
      <c r="AF106" s="23"/>
      <c r="AG106" s="23"/>
      <c r="AH106" s="23">
        <v>9752</v>
      </c>
      <c r="AI106" s="23"/>
      <c r="AJ106" s="23"/>
      <c r="AK106" s="23"/>
      <c r="AL106" s="23">
        <v>9752</v>
      </c>
      <c r="AM106" s="23"/>
      <c r="AN106" s="23"/>
      <c r="AO106" s="23"/>
      <c r="AP106" s="23"/>
      <c r="AQ106" s="23"/>
      <c r="AR106" s="23"/>
      <c r="AS106" s="23"/>
      <c r="AT106" s="23"/>
      <c r="AU106" s="11">
        <v>6290.1</v>
      </c>
      <c r="AV106" s="11">
        <f t="shared" si="12"/>
        <v>100</v>
      </c>
    </row>
    <row r="107" spans="1:48" ht="25.5" x14ac:dyDescent="0.25">
      <c r="A107" s="6" t="s">
        <v>28</v>
      </c>
      <c r="B107" s="7" t="s">
        <v>130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8" t="s">
        <v>30</v>
      </c>
      <c r="R107" s="7"/>
      <c r="S107" s="7"/>
      <c r="T107" s="9">
        <v>11382</v>
      </c>
      <c r="U107" s="9"/>
      <c r="V107" s="9"/>
      <c r="W107" s="9"/>
      <c r="X107" s="9">
        <v>11382</v>
      </c>
      <c r="Y107" s="9">
        <v>-1010.3</v>
      </c>
      <c r="Z107" s="9"/>
      <c r="AA107" s="9"/>
      <c r="AB107" s="9"/>
      <c r="AC107" s="9">
        <v>-1010.3</v>
      </c>
      <c r="AD107" s="11">
        <v>10371.700000000001</v>
      </c>
      <c r="AE107" s="23"/>
      <c r="AF107" s="23"/>
      <c r="AG107" s="23"/>
      <c r="AH107" s="23">
        <v>11382</v>
      </c>
      <c r="AI107" s="23"/>
      <c r="AJ107" s="23"/>
      <c r="AK107" s="23"/>
      <c r="AL107" s="23">
        <v>11382</v>
      </c>
      <c r="AM107" s="23"/>
      <c r="AN107" s="23"/>
      <c r="AO107" s="23"/>
      <c r="AP107" s="23"/>
      <c r="AQ107" s="23"/>
      <c r="AR107" s="23"/>
      <c r="AS107" s="23"/>
      <c r="AT107" s="23"/>
      <c r="AU107" s="11">
        <v>10048.200000000001</v>
      </c>
      <c r="AV107" s="11">
        <f t="shared" si="12"/>
        <v>96.880935622896914</v>
      </c>
    </row>
    <row r="108" spans="1:48" ht="15.75" x14ac:dyDescent="0.25">
      <c r="A108" s="6" t="s">
        <v>131</v>
      </c>
      <c r="B108" s="7" t="s">
        <v>130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8" t="s">
        <v>30</v>
      </c>
      <c r="R108" s="7" t="s">
        <v>132</v>
      </c>
      <c r="S108" s="7" t="s">
        <v>32</v>
      </c>
      <c r="T108" s="9">
        <v>11382</v>
      </c>
      <c r="U108" s="9"/>
      <c r="V108" s="9"/>
      <c r="W108" s="9"/>
      <c r="X108" s="9">
        <v>11382</v>
      </c>
      <c r="Y108" s="9">
        <v>-1010.3</v>
      </c>
      <c r="Z108" s="9"/>
      <c r="AA108" s="9"/>
      <c r="AB108" s="9"/>
      <c r="AC108" s="9">
        <v>-1010.3</v>
      </c>
      <c r="AD108" s="11">
        <v>10371.700000000001</v>
      </c>
      <c r="AE108" s="23"/>
      <c r="AF108" s="23"/>
      <c r="AG108" s="23"/>
      <c r="AH108" s="23">
        <v>11382</v>
      </c>
      <c r="AI108" s="23"/>
      <c r="AJ108" s="23"/>
      <c r="AK108" s="23"/>
      <c r="AL108" s="23">
        <v>11382</v>
      </c>
      <c r="AM108" s="23"/>
      <c r="AN108" s="23"/>
      <c r="AO108" s="23"/>
      <c r="AP108" s="23"/>
      <c r="AQ108" s="23"/>
      <c r="AR108" s="23"/>
      <c r="AS108" s="23"/>
      <c r="AT108" s="23"/>
      <c r="AU108" s="11">
        <v>10048.200000000001</v>
      </c>
      <c r="AV108" s="11">
        <f t="shared" si="12"/>
        <v>96.880935622896914</v>
      </c>
    </row>
    <row r="109" spans="1:48" ht="15.75" x14ac:dyDescent="0.25">
      <c r="A109" s="6" t="s">
        <v>37</v>
      </c>
      <c r="B109" s="7" t="s">
        <v>130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8" t="s">
        <v>38</v>
      </c>
      <c r="R109" s="7"/>
      <c r="S109" s="7"/>
      <c r="T109" s="9">
        <v>827</v>
      </c>
      <c r="U109" s="9"/>
      <c r="V109" s="9"/>
      <c r="W109" s="9"/>
      <c r="X109" s="9">
        <v>827</v>
      </c>
      <c r="Y109" s="9">
        <v>-308.8</v>
      </c>
      <c r="Z109" s="9"/>
      <c r="AA109" s="9"/>
      <c r="AB109" s="9"/>
      <c r="AC109" s="9">
        <v>-308.8</v>
      </c>
      <c r="AD109" s="11">
        <v>518.20000000000005</v>
      </c>
      <c r="AE109" s="23"/>
      <c r="AF109" s="23"/>
      <c r="AG109" s="23"/>
      <c r="AH109" s="23">
        <v>827</v>
      </c>
      <c r="AI109" s="23"/>
      <c r="AJ109" s="23"/>
      <c r="AK109" s="23"/>
      <c r="AL109" s="23">
        <v>827</v>
      </c>
      <c r="AM109" s="23"/>
      <c r="AN109" s="23"/>
      <c r="AO109" s="23"/>
      <c r="AP109" s="23"/>
      <c r="AQ109" s="23"/>
      <c r="AR109" s="23"/>
      <c r="AS109" s="23"/>
      <c r="AT109" s="23"/>
      <c r="AU109" s="11">
        <v>518.20000000000005</v>
      </c>
      <c r="AV109" s="11">
        <f t="shared" si="12"/>
        <v>100</v>
      </c>
    </row>
    <row r="110" spans="1:48" ht="15.75" x14ac:dyDescent="0.25">
      <c r="A110" s="6" t="s">
        <v>131</v>
      </c>
      <c r="B110" s="7" t="s">
        <v>130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8" t="s">
        <v>38</v>
      </c>
      <c r="R110" s="7" t="s">
        <v>132</v>
      </c>
      <c r="S110" s="7" t="s">
        <v>32</v>
      </c>
      <c r="T110" s="9">
        <v>827</v>
      </c>
      <c r="U110" s="9"/>
      <c r="V110" s="9"/>
      <c r="W110" s="9"/>
      <c r="X110" s="9">
        <v>827</v>
      </c>
      <c r="Y110" s="9">
        <v>-308.8</v>
      </c>
      <c r="Z110" s="9"/>
      <c r="AA110" s="9"/>
      <c r="AB110" s="9"/>
      <c r="AC110" s="9">
        <v>-308.8</v>
      </c>
      <c r="AD110" s="11">
        <v>518.20000000000005</v>
      </c>
      <c r="AE110" s="23"/>
      <c r="AF110" s="23"/>
      <c r="AG110" s="23"/>
      <c r="AH110" s="23">
        <v>827</v>
      </c>
      <c r="AI110" s="23"/>
      <c r="AJ110" s="23"/>
      <c r="AK110" s="23"/>
      <c r="AL110" s="23">
        <v>827</v>
      </c>
      <c r="AM110" s="23"/>
      <c r="AN110" s="23"/>
      <c r="AO110" s="23"/>
      <c r="AP110" s="23"/>
      <c r="AQ110" s="23"/>
      <c r="AR110" s="23"/>
      <c r="AS110" s="23"/>
      <c r="AT110" s="23"/>
      <c r="AU110" s="11">
        <v>518.20000000000005</v>
      </c>
      <c r="AV110" s="11">
        <f t="shared" si="12"/>
        <v>100</v>
      </c>
    </row>
    <row r="111" spans="1:48" ht="59.25" customHeight="1" x14ac:dyDescent="0.25">
      <c r="A111" s="6" t="s">
        <v>45</v>
      </c>
      <c r="B111" s="7" t="s">
        <v>133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8" t="s">
        <v>47</v>
      </c>
      <c r="R111" s="7"/>
      <c r="S111" s="7"/>
      <c r="T111" s="9">
        <v>1136</v>
      </c>
      <c r="U111" s="9"/>
      <c r="V111" s="9"/>
      <c r="W111" s="9"/>
      <c r="X111" s="9">
        <v>1136</v>
      </c>
      <c r="Y111" s="9">
        <v>118.9</v>
      </c>
      <c r="Z111" s="9"/>
      <c r="AA111" s="9"/>
      <c r="AB111" s="9"/>
      <c r="AC111" s="9">
        <v>118.9</v>
      </c>
      <c r="AD111" s="11">
        <v>1254.8</v>
      </c>
      <c r="AE111" s="23"/>
      <c r="AF111" s="23"/>
      <c r="AG111" s="23"/>
      <c r="AH111" s="23">
        <v>2178</v>
      </c>
      <c r="AI111" s="23"/>
      <c r="AJ111" s="23"/>
      <c r="AK111" s="23"/>
      <c r="AL111" s="23">
        <v>2178</v>
      </c>
      <c r="AM111" s="23"/>
      <c r="AN111" s="23"/>
      <c r="AO111" s="23"/>
      <c r="AP111" s="23"/>
      <c r="AQ111" s="23"/>
      <c r="AR111" s="23"/>
      <c r="AS111" s="23"/>
      <c r="AT111" s="23"/>
      <c r="AU111" s="11">
        <v>1254.8</v>
      </c>
      <c r="AV111" s="11">
        <f t="shared" si="12"/>
        <v>100</v>
      </c>
    </row>
    <row r="112" spans="1:48" ht="15.75" x14ac:dyDescent="0.25">
      <c r="A112" s="6" t="s">
        <v>131</v>
      </c>
      <c r="B112" s="7" t="s">
        <v>133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8" t="s">
        <v>47</v>
      </c>
      <c r="R112" s="7" t="s">
        <v>132</v>
      </c>
      <c r="S112" s="7" t="s">
        <v>32</v>
      </c>
      <c r="T112" s="9">
        <v>1136</v>
      </c>
      <c r="U112" s="9"/>
      <c r="V112" s="9"/>
      <c r="W112" s="9"/>
      <c r="X112" s="9">
        <v>1136</v>
      </c>
      <c r="Y112" s="9">
        <v>118.9</v>
      </c>
      <c r="Z112" s="9"/>
      <c r="AA112" s="9"/>
      <c r="AB112" s="9"/>
      <c r="AC112" s="9">
        <v>118.9</v>
      </c>
      <c r="AD112" s="11">
        <v>1254.8</v>
      </c>
      <c r="AE112" s="23"/>
      <c r="AF112" s="23"/>
      <c r="AG112" s="23"/>
      <c r="AH112" s="23">
        <v>2178</v>
      </c>
      <c r="AI112" s="23"/>
      <c r="AJ112" s="23"/>
      <c r="AK112" s="23"/>
      <c r="AL112" s="23">
        <v>2178</v>
      </c>
      <c r="AM112" s="23"/>
      <c r="AN112" s="23"/>
      <c r="AO112" s="23"/>
      <c r="AP112" s="23"/>
      <c r="AQ112" s="23"/>
      <c r="AR112" s="23"/>
      <c r="AS112" s="23"/>
      <c r="AT112" s="23"/>
      <c r="AU112" s="11">
        <v>1254.8</v>
      </c>
      <c r="AV112" s="11">
        <f t="shared" si="12"/>
        <v>100</v>
      </c>
    </row>
    <row r="113" spans="1:48" ht="25.5" x14ac:dyDescent="0.25">
      <c r="A113" s="6" t="s">
        <v>28</v>
      </c>
      <c r="B113" s="7" t="s">
        <v>133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8" t="s">
        <v>30</v>
      </c>
      <c r="R113" s="7"/>
      <c r="S113" s="7"/>
      <c r="T113" s="9">
        <v>481</v>
      </c>
      <c r="U113" s="9"/>
      <c r="V113" s="9"/>
      <c r="W113" s="9"/>
      <c r="X113" s="9">
        <v>481</v>
      </c>
      <c r="Y113" s="9">
        <v>16.2</v>
      </c>
      <c r="Z113" s="9"/>
      <c r="AA113" s="9"/>
      <c r="AB113" s="9"/>
      <c r="AC113" s="9">
        <v>16.2</v>
      </c>
      <c r="AD113" s="11">
        <v>497.2</v>
      </c>
      <c r="AE113" s="23"/>
      <c r="AF113" s="23"/>
      <c r="AG113" s="23"/>
      <c r="AH113" s="23">
        <v>481</v>
      </c>
      <c r="AI113" s="23"/>
      <c r="AJ113" s="23"/>
      <c r="AK113" s="23"/>
      <c r="AL113" s="23">
        <v>481</v>
      </c>
      <c r="AM113" s="23"/>
      <c r="AN113" s="23"/>
      <c r="AO113" s="23"/>
      <c r="AP113" s="23"/>
      <c r="AQ113" s="23"/>
      <c r="AR113" s="23"/>
      <c r="AS113" s="23"/>
      <c r="AT113" s="23"/>
      <c r="AU113" s="11">
        <v>494.5</v>
      </c>
      <c r="AV113" s="11">
        <f t="shared" si="12"/>
        <v>99.456958970233316</v>
      </c>
    </row>
    <row r="114" spans="1:48" ht="15.75" x14ac:dyDescent="0.25">
      <c r="A114" s="6" t="s">
        <v>131</v>
      </c>
      <c r="B114" s="7" t="s">
        <v>133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8" t="s">
        <v>30</v>
      </c>
      <c r="R114" s="7" t="s">
        <v>132</v>
      </c>
      <c r="S114" s="7" t="s">
        <v>32</v>
      </c>
      <c r="T114" s="9">
        <v>481</v>
      </c>
      <c r="U114" s="9"/>
      <c r="V114" s="9"/>
      <c r="W114" s="9"/>
      <c r="X114" s="9">
        <v>481</v>
      </c>
      <c r="Y114" s="9">
        <v>16.2</v>
      </c>
      <c r="Z114" s="9"/>
      <c r="AA114" s="9"/>
      <c r="AB114" s="9"/>
      <c r="AC114" s="9">
        <v>16.2</v>
      </c>
      <c r="AD114" s="11">
        <v>497.2</v>
      </c>
      <c r="AE114" s="23"/>
      <c r="AF114" s="23"/>
      <c r="AG114" s="23"/>
      <c r="AH114" s="23">
        <v>481</v>
      </c>
      <c r="AI114" s="23"/>
      <c r="AJ114" s="23"/>
      <c r="AK114" s="23"/>
      <c r="AL114" s="23">
        <v>481</v>
      </c>
      <c r="AM114" s="23"/>
      <c r="AN114" s="23"/>
      <c r="AO114" s="23"/>
      <c r="AP114" s="23"/>
      <c r="AQ114" s="23"/>
      <c r="AR114" s="23"/>
      <c r="AS114" s="23"/>
      <c r="AT114" s="23"/>
      <c r="AU114" s="11">
        <v>494.5</v>
      </c>
      <c r="AV114" s="11">
        <f t="shared" si="12"/>
        <v>99.456958970233316</v>
      </c>
    </row>
    <row r="115" spans="1:48" ht="60" customHeight="1" x14ac:dyDescent="0.25">
      <c r="A115" s="6" t="s">
        <v>45</v>
      </c>
      <c r="B115" s="7" t="s">
        <v>134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8" t="s">
        <v>47</v>
      </c>
      <c r="R115" s="7"/>
      <c r="S115" s="7"/>
      <c r="T115" s="9">
        <v>9879</v>
      </c>
      <c r="U115" s="9"/>
      <c r="V115" s="9">
        <v>4939.5</v>
      </c>
      <c r="W115" s="9"/>
      <c r="X115" s="9">
        <v>4939.5</v>
      </c>
      <c r="Y115" s="9">
        <v>635.79999999999995</v>
      </c>
      <c r="Z115" s="9"/>
      <c r="AA115" s="9">
        <v>317.89999999999998</v>
      </c>
      <c r="AB115" s="9"/>
      <c r="AC115" s="9">
        <v>317.89999999999998</v>
      </c>
      <c r="AD115" s="11">
        <v>10514.8</v>
      </c>
      <c r="AE115" s="23"/>
      <c r="AF115" s="23">
        <v>5257.4</v>
      </c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11">
        <v>10514.8</v>
      </c>
      <c r="AV115" s="11">
        <f t="shared" si="12"/>
        <v>100</v>
      </c>
    </row>
    <row r="116" spans="1:48" ht="15.75" x14ac:dyDescent="0.25">
      <c r="A116" s="6" t="s">
        <v>131</v>
      </c>
      <c r="B116" s="7" t="s">
        <v>134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8" t="s">
        <v>47</v>
      </c>
      <c r="R116" s="7" t="s">
        <v>132</v>
      </c>
      <c r="S116" s="7" t="s">
        <v>32</v>
      </c>
      <c r="T116" s="9">
        <v>9879</v>
      </c>
      <c r="U116" s="9"/>
      <c r="V116" s="9">
        <v>4939.5</v>
      </c>
      <c r="W116" s="9"/>
      <c r="X116" s="9">
        <v>4939.5</v>
      </c>
      <c r="Y116" s="9">
        <v>635.79999999999995</v>
      </c>
      <c r="Z116" s="9"/>
      <c r="AA116" s="9">
        <v>317.89999999999998</v>
      </c>
      <c r="AB116" s="9"/>
      <c r="AC116" s="9">
        <v>317.89999999999998</v>
      </c>
      <c r="AD116" s="11">
        <v>10514.8</v>
      </c>
      <c r="AE116" s="23"/>
      <c r="AF116" s="23">
        <v>5257.4</v>
      </c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11">
        <v>10514.8</v>
      </c>
      <c r="AV116" s="11">
        <f t="shared" si="12"/>
        <v>100</v>
      </c>
    </row>
    <row r="117" spans="1:48" ht="38.25" x14ac:dyDescent="0.25">
      <c r="A117" s="6" t="s">
        <v>135</v>
      </c>
      <c r="B117" s="7" t="s">
        <v>136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8"/>
      <c r="R117" s="7"/>
      <c r="S117" s="7"/>
      <c r="T117" s="9">
        <v>3000</v>
      </c>
      <c r="U117" s="9"/>
      <c r="V117" s="9"/>
      <c r="W117" s="9"/>
      <c r="X117" s="9">
        <v>3000</v>
      </c>
      <c r="Y117" s="9">
        <v>18543.599999999999</v>
      </c>
      <c r="Z117" s="9"/>
      <c r="AA117" s="9"/>
      <c r="AB117" s="9"/>
      <c r="AC117" s="9">
        <v>18543.599999999999</v>
      </c>
      <c r="AD117" s="11">
        <v>21543.7</v>
      </c>
      <c r="AE117" s="23"/>
      <c r="AF117" s="23"/>
      <c r="AG117" s="23"/>
      <c r="AH117" s="23">
        <v>3000</v>
      </c>
      <c r="AI117" s="23"/>
      <c r="AJ117" s="23"/>
      <c r="AK117" s="23"/>
      <c r="AL117" s="23">
        <v>3000</v>
      </c>
      <c r="AM117" s="23"/>
      <c r="AN117" s="23"/>
      <c r="AO117" s="23"/>
      <c r="AP117" s="23"/>
      <c r="AQ117" s="23"/>
      <c r="AR117" s="23"/>
      <c r="AS117" s="23"/>
      <c r="AT117" s="23"/>
      <c r="AU117" s="11">
        <v>21543.7</v>
      </c>
      <c r="AV117" s="11">
        <f t="shared" si="12"/>
        <v>100</v>
      </c>
    </row>
    <row r="118" spans="1:48" ht="25.5" x14ac:dyDescent="0.25">
      <c r="A118" s="6" t="s">
        <v>28</v>
      </c>
      <c r="B118" s="7" t="s">
        <v>137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8" t="s">
        <v>30</v>
      </c>
      <c r="R118" s="7"/>
      <c r="S118" s="7"/>
      <c r="T118" s="9">
        <v>2000</v>
      </c>
      <c r="U118" s="9"/>
      <c r="V118" s="9"/>
      <c r="W118" s="9"/>
      <c r="X118" s="9">
        <v>2000</v>
      </c>
      <c r="Y118" s="9">
        <v>702.3</v>
      </c>
      <c r="Z118" s="9"/>
      <c r="AA118" s="9"/>
      <c r="AB118" s="9"/>
      <c r="AC118" s="9">
        <v>702.3</v>
      </c>
      <c r="AD118" s="11">
        <v>2702.3</v>
      </c>
      <c r="AE118" s="23"/>
      <c r="AF118" s="23"/>
      <c r="AG118" s="23"/>
      <c r="AH118" s="23">
        <v>2000</v>
      </c>
      <c r="AI118" s="23"/>
      <c r="AJ118" s="23"/>
      <c r="AK118" s="23"/>
      <c r="AL118" s="23">
        <v>2000</v>
      </c>
      <c r="AM118" s="23"/>
      <c r="AN118" s="23"/>
      <c r="AO118" s="23"/>
      <c r="AP118" s="23"/>
      <c r="AQ118" s="23"/>
      <c r="AR118" s="23"/>
      <c r="AS118" s="23"/>
      <c r="AT118" s="23"/>
      <c r="AU118" s="11">
        <v>2702.3</v>
      </c>
      <c r="AV118" s="11">
        <f t="shared" si="12"/>
        <v>100</v>
      </c>
    </row>
    <row r="119" spans="1:48" ht="15.75" x14ac:dyDescent="0.25">
      <c r="A119" s="6" t="s">
        <v>138</v>
      </c>
      <c r="B119" s="7" t="s">
        <v>137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8" t="s">
        <v>30</v>
      </c>
      <c r="R119" s="7" t="s">
        <v>76</v>
      </c>
      <c r="S119" s="7" t="s">
        <v>70</v>
      </c>
      <c r="T119" s="9">
        <v>2000</v>
      </c>
      <c r="U119" s="9"/>
      <c r="V119" s="9"/>
      <c r="W119" s="9"/>
      <c r="X119" s="9">
        <v>2000</v>
      </c>
      <c r="Y119" s="9">
        <v>702.3</v>
      </c>
      <c r="Z119" s="9"/>
      <c r="AA119" s="9"/>
      <c r="AB119" s="9"/>
      <c r="AC119" s="9">
        <v>702.3</v>
      </c>
      <c r="AD119" s="11">
        <v>2702.3</v>
      </c>
      <c r="AE119" s="23"/>
      <c r="AF119" s="23"/>
      <c r="AG119" s="23"/>
      <c r="AH119" s="23">
        <v>2000</v>
      </c>
      <c r="AI119" s="23"/>
      <c r="AJ119" s="23"/>
      <c r="AK119" s="23"/>
      <c r="AL119" s="23">
        <v>2000</v>
      </c>
      <c r="AM119" s="23"/>
      <c r="AN119" s="23"/>
      <c r="AO119" s="23"/>
      <c r="AP119" s="23"/>
      <c r="AQ119" s="23"/>
      <c r="AR119" s="23"/>
      <c r="AS119" s="23"/>
      <c r="AT119" s="23"/>
      <c r="AU119" s="11">
        <v>2702.3</v>
      </c>
      <c r="AV119" s="11">
        <f t="shared" si="12"/>
        <v>100</v>
      </c>
    </row>
    <row r="120" spans="1:48" ht="59.25" customHeight="1" x14ac:dyDescent="0.25">
      <c r="A120" s="6" t="s">
        <v>45</v>
      </c>
      <c r="B120" s="7" t="s">
        <v>139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8" t="s">
        <v>47</v>
      </c>
      <c r="R120" s="7"/>
      <c r="S120" s="7"/>
      <c r="T120" s="9">
        <v>651</v>
      </c>
      <c r="U120" s="9"/>
      <c r="V120" s="9"/>
      <c r="W120" s="9"/>
      <c r="X120" s="9">
        <v>651</v>
      </c>
      <c r="Y120" s="9">
        <v>-33.5</v>
      </c>
      <c r="Z120" s="9"/>
      <c r="AA120" s="9"/>
      <c r="AB120" s="9"/>
      <c r="AC120" s="9">
        <v>-33.5</v>
      </c>
      <c r="AD120" s="11">
        <v>617.5</v>
      </c>
      <c r="AE120" s="23"/>
      <c r="AF120" s="23"/>
      <c r="AG120" s="23"/>
      <c r="AH120" s="23">
        <v>651</v>
      </c>
      <c r="AI120" s="23"/>
      <c r="AJ120" s="23"/>
      <c r="AK120" s="23"/>
      <c r="AL120" s="23">
        <v>651</v>
      </c>
      <c r="AM120" s="23"/>
      <c r="AN120" s="23"/>
      <c r="AO120" s="23"/>
      <c r="AP120" s="23"/>
      <c r="AQ120" s="23"/>
      <c r="AR120" s="23"/>
      <c r="AS120" s="23"/>
      <c r="AT120" s="23"/>
      <c r="AU120" s="11">
        <v>617.5</v>
      </c>
      <c r="AV120" s="11">
        <f t="shared" si="12"/>
        <v>100</v>
      </c>
    </row>
    <row r="121" spans="1:48" ht="15.75" x14ac:dyDescent="0.25">
      <c r="A121" s="6" t="s">
        <v>140</v>
      </c>
      <c r="B121" s="7" t="s">
        <v>139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8" t="s">
        <v>47</v>
      </c>
      <c r="R121" s="7" t="s">
        <v>35</v>
      </c>
      <c r="S121" s="7" t="s">
        <v>35</v>
      </c>
      <c r="T121" s="9">
        <v>651</v>
      </c>
      <c r="U121" s="9"/>
      <c r="V121" s="9"/>
      <c r="W121" s="9"/>
      <c r="X121" s="9">
        <v>651</v>
      </c>
      <c r="Y121" s="9">
        <v>-33.5</v>
      </c>
      <c r="Z121" s="9"/>
      <c r="AA121" s="9"/>
      <c r="AB121" s="9"/>
      <c r="AC121" s="9">
        <v>-33.5</v>
      </c>
      <c r="AD121" s="11">
        <v>617.5</v>
      </c>
      <c r="AE121" s="23"/>
      <c r="AF121" s="23"/>
      <c r="AG121" s="23"/>
      <c r="AH121" s="23">
        <v>651</v>
      </c>
      <c r="AI121" s="23"/>
      <c r="AJ121" s="23"/>
      <c r="AK121" s="23"/>
      <c r="AL121" s="23">
        <v>651</v>
      </c>
      <c r="AM121" s="23"/>
      <c r="AN121" s="23"/>
      <c r="AO121" s="23"/>
      <c r="AP121" s="23"/>
      <c r="AQ121" s="23"/>
      <c r="AR121" s="23"/>
      <c r="AS121" s="23"/>
      <c r="AT121" s="23"/>
      <c r="AU121" s="11">
        <v>617.5</v>
      </c>
      <c r="AV121" s="11">
        <f t="shared" si="12"/>
        <v>100</v>
      </c>
    </row>
    <row r="122" spans="1:48" ht="25.5" x14ac:dyDescent="0.25">
      <c r="A122" s="6" t="s">
        <v>28</v>
      </c>
      <c r="B122" s="7" t="s">
        <v>139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8" t="s">
        <v>30</v>
      </c>
      <c r="R122" s="7"/>
      <c r="S122" s="7"/>
      <c r="T122" s="9">
        <v>349</v>
      </c>
      <c r="U122" s="9"/>
      <c r="V122" s="9"/>
      <c r="W122" s="9"/>
      <c r="X122" s="9">
        <v>349</v>
      </c>
      <c r="Y122" s="9">
        <v>-98.9</v>
      </c>
      <c r="Z122" s="9"/>
      <c r="AA122" s="9"/>
      <c r="AB122" s="9"/>
      <c r="AC122" s="9">
        <v>-98.9</v>
      </c>
      <c r="AD122" s="11">
        <v>250.2</v>
      </c>
      <c r="AE122" s="23"/>
      <c r="AF122" s="23"/>
      <c r="AG122" s="23"/>
      <c r="AH122" s="23">
        <v>349</v>
      </c>
      <c r="AI122" s="23"/>
      <c r="AJ122" s="23"/>
      <c r="AK122" s="23"/>
      <c r="AL122" s="23">
        <v>349</v>
      </c>
      <c r="AM122" s="23"/>
      <c r="AN122" s="23"/>
      <c r="AO122" s="23"/>
      <c r="AP122" s="23"/>
      <c r="AQ122" s="23"/>
      <c r="AR122" s="23"/>
      <c r="AS122" s="23"/>
      <c r="AT122" s="23"/>
      <c r="AU122" s="11">
        <v>250.2</v>
      </c>
      <c r="AV122" s="11">
        <f t="shared" si="12"/>
        <v>100</v>
      </c>
    </row>
    <row r="123" spans="1:48" ht="15.75" x14ac:dyDescent="0.25">
      <c r="A123" s="6" t="s">
        <v>140</v>
      </c>
      <c r="B123" s="7" t="s">
        <v>139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8" t="s">
        <v>30</v>
      </c>
      <c r="R123" s="7" t="s">
        <v>35</v>
      </c>
      <c r="S123" s="7" t="s">
        <v>35</v>
      </c>
      <c r="T123" s="9">
        <v>349</v>
      </c>
      <c r="U123" s="9"/>
      <c r="V123" s="9"/>
      <c r="W123" s="9"/>
      <c r="X123" s="9">
        <v>349</v>
      </c>
      <c r="Y123" s="9">
        <v>-98.9</v>
      </c>
      <c r="Z123" s="9"/>
      <c r="AA123" s="9"/>
      <c r="AB123" s="9"/>
      <c r="AC123" s="9">
        <v>-98.9</v>
      </c>
      <c r="AD123" s="11">
        <v>250.2</v>
      </c>
      <c r="AE123" s="23"/>
      <c r="AF123" s="23"/>
      <c r="AG123" s="23"/>
      <c r="AH123" s="23">
        <v>349</v>
      </c>
      <c r="AI123" s="23"/>
      <c r="AJ123" s="23"/>
      <c r="AK123" s="23"/>
      <c r="AL123" s="23">
        <v>349</v>
      </c>
      <c r="AM123" s="23"/>
      <c r="AN123" s="23"/>
      <c r="AO123" s="23"/>
      <c r="AP123" s="23"/>
      <c r="AQ123" s="23"/>
      <c r="AR123" s="23"/>
      <c r="AS123" s="23"/>
      <c r="AT123" s="23"/>
      <c r="AU123" s="11">
        <v>250.2</v>
      </c>
      <c r="AV123" s="11">
        <f t="shared" si="12"/>
        <v>100</v>
      </c>
    </row>
    <row r="124" spans="1:48" ht="36" customHeight="1" x14ac:dyDescent="0.25">
      <c r="A124" s="6" t="s">
        <v>141</v>
      </c>
      <c r="B124" s="7" t="s">
        <v>142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8" t="s">
        <v>143</v>
      </c>
      <c r="R124" s="7"/>
      <c r="S124" s="7"/>
      <c r="T124" s="9"/>
      <c r="U124" s="9"/>
      <c r="V124" s="9"/>
      <c r="W124" s="9"/>
      <c r="X124" s="9"/>
      <c r="Y124" s="9">
        <v>17973.7</v>
      </c>
      <c r="Z124" s="9"/>
      <c r="AA124" s="9"/>
      <c r="AB124" s="9"/>
      <c r="AC124" s="9">
        <v>17973.7</v>
      </c>
      <c r="AD124" s="11">
        <v>17973.7</v>
      </c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11">
        <v>17973.7</v>
      </c>
      <c r="AV124" s="11">
        <f t="shared" si="12"/>
        <v>100</v>
      </c>
    </row>
    <row r="125" spans="1:48" ht="15.75" x14ac:dyDescent="0.25">
      <c r="A125" s="6" t="s">
        <v>138</v>
      </c>
      <c r="B125" s="7" t="s">
        <v>142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8" t="s">
        <v>143</v>
      </c>
      <c r="R125" s="7" t="s">
        <v>76</v>
      </c>
      <c r="S125" s="7" t="s">
        <v>70</v>
      </c>
      <c r="T125" s="9"/>
      <c r="U125" s="9"/>
      <c r="V125" s="9"/>
      <c r="W125" s="9"/>
      <c r="X125" s="9"/>
      <c r="Y125" s="9">
        <v>17973.7</v>
      </c>
      <c r="Z125" s="9"/>
      <c r="AA125" s="9"/>
      <c r="AB125" s="9"/>
      <c r="AC125" s="9">
        <v>17973.7</v>
      </c>
      <c r="AD125" s="11">
        <v>17973.7</v>
      </c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11">
        <v>17973.7</v>
      </c>
      <c r="AV125" s="11">
        <f t="shared" si="12"/>
        <v>100</v>
      </c>
    </row>
    <row r="126" spans="1:48" ht="15.75" x14ac:dyDescent="0.25">
      <c r="A126" s="6" t="s">
        <v>144</v>
      </c>
      <c r="B126" s="7" t="s">
        <v>145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8"/>
      <c r="R126" s="7"/>
      <c r="S126" s="7"/>
      <c r="T126" s="9">
        <v>22256.5</v>
      </c>
      <c r="U126" s="9"/>
      <c r="V126" s="9">
        <v>21779.1</v>
      </c>
      <c r="W126" s="9"/>
      <c r="X126" s="9">
        <v>477.4</v>
      </c>
      <c r="Y126" s="9">
        <v>-18470.8</v>
      </c>
      <c r="Z126" s="9"/>
      <c r="AA126" s="9">
        <v>-18372</v>
      </c>
      <c r="AB126" s="9"/>
      <c r="AC126" s="9">
        <v>-98.8</v>
      </c>
      <c r="AD126" s="11">
        <v>3785.7</v>
      </c>
      <c r="AE126" s="23"/>
      <c r="AF126" s="23">
        <v>3407.1</v>
      </c>
      <c r="AG126" s="23"/>
      <c r="AH126" s="23"/>
      <c r="AI126" s="23"/>
      <c r="AJ126" s="23"/>
      <c r="AK126" s="23"/>
      <c r="AL126" s="23"/>
      <c r="AM126" s="23">
        <v>4859</v>
      </c>
      <c r="AN126" s="23"/>
      <c r="AO126" s="23">
        <v>4373.1000000000004</v>
      </c>
      <c r="AP126" s="23"/>
      <c r="AQ126" s="23">
        <v>485.9</v>
      </c>
      <c r="AR126" s="23"/>
      <c r="AS126" s="23">
        <v>2229.5</v>
      </c>
      <c r="AT126" s="23"/>
      <c r="AU126" s="11">
        <v>3781.5</v>
      </c>
      <c r="AV126" s="11">
        <f t="shared" si="12"/>
        <v>99.889056185117681</v>
      </c>
    </row>
    <row r="127" spans="1:48" ht="33.75" customHeight="1" x14ac:dyDescent="0.25">
      <c r="A127" s="6" t="s">
        <v>146</v>
      </c>
      <c r="B127" s="7" t="s">
        <v>147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8"/>
      <c r="R127" s="7"/>
      <c r="S127" s="7"/>
      <c r="T127" s="9">
        <v>514.20000000000005</v>
      </c>
      <c r="U127" s="9"/>
      <c r="V127" s="9">
        <v>257.10000000000002</v>
      </c>
      <c r="W127" s="9"/>
      <c r="X127" s="9">
        <v>257.10000000000002</v>
      </c>
      <c r="Y127" s="9">
        <v>-228.5</v>
      </c>
      <c r="Z127" s="9"/>
      <c r="AA127" s="9"/>
      <c r="AB127" s="9"/>
      <c r="AC127" s="9">
        <v>-228.5</v>
      </c>
      <c r="AD127" s="11">
        <v>285.7</v>
      </c>
      <c r="AE127" s="23"/>
      <c r="AF127" s="23">
        <v>257.10000000000002</v>
      </c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11">
        <v>285.7</v>
      </c>
      <c r="AV127" s="11">
        <f t="shared" si="12"/>
        <v>100</v>
      </c>
    </row>
    <row r="128" spans="1:48" ht="25.5" x14ac:dyDescent="0.25">
      <c r="A128" s="6" t="s">
        <v>28</v>
      </c>
      <c r="B128" s="7" t="s">
        <v>148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8" t="s">
        <v>30</v>
      </c>
      <c r="R128" s="7"/>
      <c r="S128" s="7"/>
      <c r="T128" s="9">
        <v>514.20000000000005</v>
      </c>
      <c r="U128" s="9"/>
      <c r="V128" s="9">
        <v>257.10000000000002</v>
      </c>
      <c r="W128" s="9"/>
      <c r="X128" s="9">
        <v>257.10000000000002</v>
      </c>
      <c r="Y128" s="9">
        <v>-228.5</v>
      </c>
      <c r="Z128" s="9"/>
      <c r="AA128" s="9"/>
      <c r="AB128" s="9"/>
      <c r="AC128" s="9">
        <v>-228.5</v>
      </c>
      <c r="AD128" s="11">
        <v>285.7</v>
      </c>
      <c r="AE128" s="23"/>
      <c r="AF128" s="23">
        <v>257.10000000000002</v>
      </c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11">
        <v>285.7</v>
      </c>
      <c r="AV128" s="11">
        <f t="shared" si="12"/>
        <v>100</v>
      </c>
    </row>
    <row r="129" spans="1:48" ht="15.75" x14ac:dyDescent="0.25">
      <c r="A129" s="6" t="s">
        <v>91</v>
      </c>
      <c r="B129" s="7" t="s">
        <v>148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8" t="s">
        <v>30</v>
      </c>
      <c r="R129" s="7" t="s">
        <v>36</v>
      </c>
      <c r="S129" s="7" t="s">
        <v>52</v>
      </c>
      <c r="T129" s="9">
        <v>514.20000000000005</v>
      </c>
      <c r="U129" s="9"/>
      <c r="V129" s="9">
        <v>257.10000000000002</v>
      </c>
      <c r="W129" s="9"/>
      <c r="X129" s="9">
        <v>257.10000000000002</v>
      </c>
      <c r="Y129" s="9">
        <v>-228.5</v>
      </c>
      <c r="Z129" s="9"/>
      <c r="AA129" s="9"/>
      <c r="AB129" s="9"/>
      <c r="AC129" s="9">
        <v>-228.5</v>
      </c>
      <c r="AD129" s="11">
        <v>285.7</v>
      </c>
      <c r="AE129" s="23"/>
      <c r="AF129" s="23">
        <v>257.10000000000002</v>
      </c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11">
        <v>285.7</v>
      </c>
      <c r="AV129" s="11">
        <f t="shared" si="12"/>
        <v>100</v>
      </c>
    </row>
    <row r="130" spans="1:48" ht="42" customHeight="1" x14ac:dyDescent="0.25">
      <c r="A130" s="6" t="s">
        <v>149</v>
      </c>
      <c r="B130" s="7" t="s">
        <v>150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8"/>
      <c r="R130" s="7"/>
      <c r="S130" s="7"/>
      <c r="T130" s="9"/>
      <c r="U130" s="9"/>
      <c r="V130" s="9"/>
      <c r="W130" s="9"/>
      <c r="X130" s="9"/>
      <c r="Y130" s="9">
        <v>3500</v>
      </c>
      <c r="Z130" s="9"/>
      <c r="AA130" s="9">
        <v>3150</v>
      </c>
      <c r="AB130" s="9"/>
      <c r="AC130" s="9">
        <v>350</v>
      </c>
      <c r="AD130" s="11">
        <v>3500</v>
      </c>
      <c r="AE130" s="23"/>
      <c r="AF130" s="23">
        <v>3150</v>
      </c>
      <c r="AG130" s="23"/>
      <c r="AH130" s="23"/>
      <c r="AI130" s="23"/>
      <c r="AJ130" s="23"/>
      <c r="AK130" s="23"/>
      <c r="AL130" s="23"/>
      <c r="AM130" s="23">
        <v>2450</v>
      </c>
      <c r="AN130" s="23"/>
      <c r="AO130" s="23">
        <v>2205</v>
      </c>
      <c r="AP130" s="23"/>
      <c r="AQ130" s="23">
        <v>245</v>
      </c>
      <c r="AR130" s="23"/>
      <c r="AS130" s="23">
        <v>2229.5</v>
      </c>
      <c r="AT130" s="23"/>
      <c r="AU130" s="11">
        <v>3495.8</v>
      </c>
      <c r="AV130" s="11">
        <f t="shared" si="12"/>
        <v>99.88000000000001</v>
      </c>
    </row>
    <row r="131" spans="1:48" ht="25.5" x14ac:dyDescent="0.25">
      <c r="A131" s="6" t="s">
        <v>28</v>
      </c>
      <c r="B131" s="7" t="s">
        <v>151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8" t="s">
        <v>30</v>
      </c>
      <c r="R131" s="7"/>
      <c r="S131" s="7"/>
      <c r="T131" s="9"/>
      <c r="U131" s="9"/>
      <c r="V131" s="9"/>
      <c r="W131" s="9"/>
      <c r="X131" s="9"/>
      <c r="Y131" s="9">
        <v>3500</v>
      </c>
      <c r="Z131" s="9"/>
      <c r="AA131" s="9">
        <v>3150</v>
      </c>
      <c r="AB131" s="9"/>
      <c r="AC131" s="9">
        <v>350</v>
      </c>
      <c r="AD131" s="11">
        <v>3500</v>
      </c>
      <c r="AE131" s="23"/>
      <c r="AF131" s="23">
        <v>3150</v>
      </c>
      <c r="AG131" s="23"/>
      <c r="AH131" s="23"/>
      <c r="AI131" s="23"/>
      <c r="AJ131" s="23"/>
      <c r="AK131" s="23"/>
      <c r="AL131" s="23"/>
      <c r="AM131" s="23">
        <v>2450</v>
      </c>
      <c r="AN131" s="23"/>
      <c r="AO131" s="23">
        <v>2205</v>
      </c>
      <c r="AP131" s="23"/>
      <c r="AQ131" s="23">
        <v>245</v>
      </c>
      <c r="AR131" s="23"/>
      <c r="AS131" s="23">
        <v>2229.5</v>
      </c>
      <c r="AT131" s="23"/>
      <c r="AU131" s="11">
        <v>3495.8</v>
      </c>
      <c r="AV131" s="11">
        <f t="shared" si="12"/>
        <v>99.88000000000001</v>
      </c>
    </row>
    <row r="132" spans="1:48" ht="15.75" x14ac:dyDescent="0.25">
      <c r="A132" s="6" t="s">
        <v>91</v>
      </c>
      <c r="B132" s="7" t="s">
        <v>151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8" t="s">
        <v>30</v>
      </c>
      <c r="R132" s="7" t="s">
        <v>36</v>
      </c>
      <c r="S132" s="7" t="s">
        <v>52</v>
      </c>
      <c r="T132" s="9"/>
      <c r="U132" s="9"/>
      <c r="V132" s="9"/>
      <c r="W132" s="9"/>
      <c r="X132" s="9"/>
      <c r="Y132" s="9">
        <v>3500</v>
      </c>
      <c r="Z132" s="9"/>
      <c r="AA132" s="9">
        <v>3150</v>
      </c>
      <c r="AB132" s="9"/>
      <c r="AC132" s="9">
        <v>350</v>
      </c>
      <c r="AD132" s="11">
        <v>3500</v>
      </c>
      <c r="AE132" s="23"/>
      <c r="AF132" s="23">
        <v>3150</v>
      </c>
      <c r="AG132" s="23"/>
      <c r="AH132" s="23"/>
      <c r="AI132" s="23"/>
      <c r="AJ132" s="23"/>
      <c r="AK132" s="23"/>
      <c r="AL132" s="23"/>
      <c r="AM132" s="23">
        <v>2450</v>
      </c>
      <c r="AN132" s="23"/>
      <c r="AO132" s="23">
        <v>2205</v>
      </c>
      <c r="AP132" s="23"/>
      <c r="AQ132" s="23">
        <v>245</v>
      </c>
      <c r="AR132" s="23"/>
      <c r="AS132" s="23">
        <v>2229.5</v>
      </c>
      <c r="AT132" s="23"/>
      <c r="AU132" s="11">
        <v>3495.8</v>
      </c>
      <c r="AV132" s="11">
        <f t="shared" si="12"/>
        <v>99.88000000000001</v>
      </c>
    </row>
  </sheetData>
  <mergeCells count="41">
    <mergeCell ref="A2:AD2"/>
    <mergeCell ref="A5:AD5"/>
    <mergeCell ref="A3:AD3"/>
    <mergeCell ref="A1:AD1"/>
    <mergeCell ref="X9:X10"/>
    <mergeCell ref="A6:AD6"/>
    <mergeCell ref="A4:AD4"/>
    <mergeCell ref="A9:A10"/>
    <mergeCell ref="T9:T10"/>
    <mergeCell ref="B9:P10"/>
    <mergeCell ref="Y9:Y10"/>
    <mergeCell ref="Q9:Q10"/>
    <mergeCell ref="U9:U10"/>
    <mergeCell ref="S9:S10"/>
    <mergeCell ref="AG9:AG10"/>
    <mergeCell ref="AK9:AK10"/>
    <mergeCell ref="AI9:AI10"/>
    <mergeCell ref="AL9:AL10"/>
    <mergeCell ref="R9:R10"/>
    <mergeCell ref="W9:W10"/>
    <mergeCell ref="V9:V10"/>
    <mergeCell ref="AC9:AC10"/>
    <mergeCell ref="Z9:Z10"/>
    <mergeCell ref="AB9:AB10"/>
    <mergeCell ref="AJ9:AJ10"/>
    <mergeCell ref="AU9:AU10"/>
    <mergeCell ref="AV9:AV10"/>
    <mergeCell ref="A7:AV7"/>
    <mergeCell ref="AP9:AP10"/>
    <mergeCell ref="AF9:AF10"/>
    <mergeCell ref="AE9:AE10"/>
    <mergeCell ref="AT9:AT10"/>
    <mergeCell ref="AQ9:AQ10"/>
    <mergeCell ref="AR9:AR10"/>
    <mergeCell ref="AS9:AS10"/>
    <mergeCell ref="AM9:AM10"/>
    <mergeCell ref="AO9:AO10"/>
    <mergeCell ref="AA9:AA10"/>
    <mergeCell ref="AH9:AH10"/>
    <mergeCell ref="AN9:AN10"/>
    <mergeCell ref="AD9:AD10"/>
  </mergeCells>
  <pageMargins left="1.17" right="0.39" top="0.78" bottom="0.78" header="0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rep:2.55.0.442</dc:description>
  <cp:lastModifiedBy>NB</cp:lastModifiedBy>
  <cp:lastPrinted>2023-01-09T11:32:38Z</cp:lastPrinted>
  <dcterms:created xsi:type="dcterms:W3CDTF">2023-01-09T11:10:35Z</dcterms:created>
  <dcterms:modified xsi:type="dcterms:W3CDTF">2023-04-03T11:24:52Z</dcterms:modified>
</cp:coreProperties>
</file>